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05" yWindow="-105" windowWidth="19200" windowHeight="11040" activeTab="1"/>
  </bookViews>
  <sheets>
    <sheet name="Dashboard" sheetId="7" r:id="rId1"/>
    <sheet name="2. DPIA Vragen Lijst" sheetId="1" r:id="rId2"/>
    <sheet name="Data" sheetId="4" state="hidden" r:id="rId3"/>
  </sheets>
  <definedNames>
    <definedName name="_xlnm._FilterDatabase" localSheetId="1" hidden="1">'2. DPIA Vragen Lijst'!$K$3:$L$76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5" i="1" l="1"/>
  <c r="I36" i="1" l="1"/>
  <c r="I37" i="1"/>
  <c r="B21" i="4" l="1"/>
  <c r="B20" i="4"/>
  <c r="H26" i="1"/>
  <c r="G26" i="1"/>
  <c r="H25" i="1"/>
  <c r="G25" i="1"/>
  <c r="H24" i="1"/>
  <c r="G24" i="1"/>
  <c r="E3" i="4" s="1"/>
  <c r="H22" i="1"/>
  <c r="G22" i="1"/>
  <c r="H21" i="1"/>
  <c r="H20" i="1"/>
  <c r="H19" i="1"/>
  <c r="H17" i="1"/>
  <c r="G17" i="1"/>
  <c r="H16" i="1"/>
  <c r="G16" i="1"/>
  <c r="H15" i="1"/>
  <c r="G15" i="1"/>
  <c r="H14" i="1"/>
  <c r="G14" i="1"/>
  <c r="H13" i="1"/>
  <c r="G13" i="1"/>
  <c r="H12" i="1"/>
  <c r="G12" i="1"/>
  <c r="H11" i="1"/>
  <c r="G11" i="1"/>
  <c r="H9" i="1"/>
  <c r="H8" i="1"/>
  <c r="G8" i="1"/>
  <c r="H7" i="1"/>
  <c r="H6" i="1"/>
  <c r="H5" i="1"/>
  <c r="G5" i="1"/>
  <c r="H34" i="1"/>
  <c r="G34" i="1"/>
  <c r="H33" i="1"/>
  <c r="G33" i="1"/>
  <c r="H32" i="1"/>
  <c r="H31" i="1"/>
  <c r="G31" i="1"/>
  <c r="H30" i="1"/>
  <c r="G30" i="1"/>
  <c r="H29" i="1"/>
  <c r="G29" i="1"/>
  <c r="H28" i="1"/>
  <c r="G28" i="1"/>
  <c r="H40" i="1"/>
  <c r="H38" i="1"/>
  <c r="H37" i="1"/>
  <c r="F4" i="4" s="1"/>
  <c r="H36" i="1"/>
  <c r="H52" i="1"/>
  <c r="G52" i="1"/>
  <c r="H51" i="1"/>
  <c r="G51" i="1"/>
  <c r="H50" i="1"/>
  <c r="G50" i="1"/>
  <c r="H49" i="1"/>
  <c r="G49" i="1"/>
  <c r="H47" i="1"/>
  <c r="G47" i="1"/>
  <c r="H46" i="1"/>
  <c r="G46" i="1"/>
  <c r="H45" i="1"/>
  <c r="H44" i="1"/>
  <c r="H43" i="1"/>
  <c r="G43" i="1"/>
  <c r="H42" i="1"/>
  <c r="G42" i="1"/>
  <c r="H68" i="1"/>
  <c r="H67" i="1"/>
  <c r="H66" i="1"/>
  <c r="H64" i="1"/>
  <c r="G64" i="1"/>
  <c r="H63" i="1"/>
  <c r="G63" i="1"/>
  <c r="H62" i="1"/>
  <c r="H61" i="1"/>
  <c r="H60" i="1"/>
  <c r="H59" i="1"/>
  <c r="G59" i="1"/>
  <c r="H57" i="1"/>
  <c r="H56" i="1"/>
  <c r="H54" i="1"/>
  <c r="H72" i="1"/>
  <c r="H71" i="1"/>
  <c r="H70" i="1"/>
  <c r="B19" i="4"/>
  <c r="I47" i="1"/>
  <c r="M47" i="1" s="1"/>
  <c r="I40" i="1"/>
  <c r="M40" i="1" s="1"/>
  <c r="I34" i="1"/>
  <c r="M34" i="1" s="1"/>
  <c r="F7" i="4"/>
  <c r="I19" i="1"/>
  <c r="M19" i="1" s="1"/>
  <c r="I15" i="1"/>
  <c r="M15" i="1" s="1"/>
  <c r="I13" i="1"/>
  <c r="M13" i="1" s="1"/>
  <c r="I17" i="1"/>
  <c r="I16" i="1"/>
  <c r="M16" i="1" s="1"/>
  <c r="I14" i="1"/>
  <c r="M14" i="1"/>
  <c r="I12" i="1"/>
  <c r="M12" i="1" s="1"/>
  <c r="M75" i="1"/>
  <c r="I74" i="1"/>
  <c r="M74" i="1" s="1"/>
  <c r="I71" i="1"/>
  <c r="M71" i="1" s="1"/>
  <c r="I72" i="1"/>
  <c r="M72" i="1" s="1"/>
  <c r="I70" i="1"/>
  <c r="M70" i="1" s="1"/>
  <c r="I55" i="1"/>
  <c r="M55" i="1" s="1"/>
  <c r="I56" i="1"/>
  <c r="M56" i="1" s="1"/>
  <c r="I57" i="1"/>
  <c r="M57" i="1" s="1"/>
  <c r="I58" i="1"/>
  <c r="M58" i="1" s="1"/>
  <c r="I59" i="1"/>
  <c r="M59" i="1" s="1"/>
  <c r="I60" i="1"/>
  <c r="M60" i="1" s="1"/>
  <c r="I61" i="1"/>
  <c r="M61" i="1" s="1"/>
  <c r="I62" i="1"/>
  <c r="M62" i="1" s="1"/>
  <c r="I63" i="1"/>
  <c r="M63" i="1" s="1"/>
  <c r="I64" i="1"/>
  <c r="M64" i="1" s="1"/>
  <c r="I65" i="1"/>
  <c r="M65" i="1" s="1"/>
  <c r="I66" i="1"/>
  <c r="M66" i="1" s="1"/>
  <c r="I67" i="1"/>
  <c r="M67" i="1" s="1"/>
  <c r="I68" i="1"/>
  <c r="M68" i="1" s="1"/>
  <c r="I54" i="1"/>
  <c r="M54" i="1" s="1"/>
  <c r="I43" i="1"/>
  <c r="M43" i="1" s="1"/>
  <c r="I44" i="1"/>
  <c r="M44" i="1" s="1"/>
  <c r="I45" i="1"/>
  <c r="M45" i="1" s="1"/>
  <c r="I46" i="1"/>
  <c r="M46" i="1" s="1"/>
  <c r="I48" i="1"/>
  <c r="I49" i="1"/>
  <c r="M49" i="1" s="1"/>
  <c r="I50" i="1"/>
  <c r="M50" i="1" s="1"/>
  <c r="I51" i="1"/>
  <c r="M51" i="1" s="1"/>
  <c r="I52" i="1"/>
  <c r="M52" i="1" s="1"/>
  <c r="I42" i="1"/>
  <c r="M42" i="1" s="1"/>
  <c r="I38" i="1"/>
  <c r="M38" i="1" s="1"/>
  <c r="M37" i="1"/>
  <c r="I39" i="1"/>
  <c r="M39" i="1" s="1"/>
  <c r="M36" i="1"/>
  <c r="I29" i="1"/>
  <c r="M29" i="1" s="1"/>
  <c r="I30" i="1"/>
  <c r="M30" i="1" s="1"/>
  <c r="I31" i="1"/>
  <c r="M31" i="1" s="1"/>
  <c r="I32" i="1"/>
  <c r="M32" i="1" s="1"/>
  <c r="I33" i="1"/>
  <c r="M33" i="1" s="1"/>
  <c r="I28" i="1"/>
  <c r="M28" i="1" s="1"/>
  <c r="I25" i="1"/>
  <c r="M25" i="1" s="1"/>
  <c r="I26" i="1"/>
  <c r="M26" i="1" s="1"/>
  <c r="I24" i="1"/>
  <c r="M24" i="1" s="1"/>
  <c r="M10" i="1"/>
  <c r="M23" i="1"/>
  <c r="M27" i="1"/>
  <c r="M35" i="1"/>
  <c r="M41" i="1"/>
  <c r="M53" i="1"/>
  <c r="M69" i="1"/>
  <c r="M73" i="1"/>
  <c r="I5" i="1"/>
  <c r="M5" i="1" s="1"/>
  <c r="I6" i="1"/>
  <c r="M6" i="1" s="1"/>
  <c r="I7" i="1"/>
  <c r="M7" i="1" s="1"/>
  <c r="M17" i="1"/>
  <c r="I18" i="1"/>
  <c r="M18" i="1" s="1"/>
  <c r="I20" i="1"/>
  <c r="M20" i="1" s="1"/>
  <c r="I21" i="1"/>
  <c r="M21" i="1" s="1"/>
  <c r="I22" i="1"/>
  <c r="M22" i="1" s="1"/>
  <c r="I11" i="1"/>
  <c r="M11" i="1" s="1"/>
  <c r="I8" i="1"/>
  <c r="M8" i="1" s="1"/>
  <c r="I9" i="1"/>
  <c r="M9" i="1" s="1"/>
  <c r="F5" i="4" l="1"/>
  <c r="F3" i="4"/>
  <c r="F2" i="4"/>
  <c r="E6" i="4"/>
  <c r="E5" i="4"/>
  <c r="E2" i="4"/>
  <c r="B12" i="4" s="1"/>
  <c r="F6" i="4"/>
  <c r="F8" i="4"/>
  <c r="C8" i="4"/>
  <c r="B8" i="4" s="1"/>
  <c r="C2" i="4"/>
  <c r="B2" i="4" s="1"/>
  <c r="C4" i="4"/>
  <c r="B4" i="4" s="1"/>
  <c r="C5" i="4"/>
  <c r="B5" i="4" s="1"/>
  <c r="C3" i="4"/>
  <c r="B3" i="4" s="1"/>
  <c r="C6" i="4"/>
  <c r="B6" i="4" s="1"/>
  <c r="C7" i="4"/>
  <c r="B7" i="4" s="1"/>
  <c r="C12" i="4" l="1"/>
  <c r="D12" i="4" s="1"/>
</calcChain>
</file>

<file path=xl/sharedStrings.xml><?xml version="1.0" encoding="utf-8"?>
<sst xmlns="http://schemas.openxmlformats.org/spreadsheetml/2006/main" count="348" uniqueCount="285">
  <si>
    <t>Is er sprake van het verwerken van persoonsgegevens?</t>
  </si>
  <si>
    <t>Ga verder.</t>
  </si>
  <si>
    <t>Is het duidelijk wie verantwoordelijk is voor de verwerking van de gegevens?</t>
  </si>
  <si>
    <t>ID</t>
  </si>
  <si>
    <t>Vraag</t>
  </si>
  <si>
    <t>Toelichting</t>
  </si>
  <si>
    <t>Ja</t>
  </si>
  <si>
    <t>Nee</t>
  </si>
  <si>
    <t>1.1</t>
  </si>
  <si>
    <t>1.2</t>
  </si>
  <si>
    <t>a</t>
  </si>
  <si>
    <t>1.3</t>
  </si>
  <si>
    <t>1.4</t>
  </si>
  <si>
    <t>1.5</t>
  </si>
  <si>
    <t>a.</t>
  </si>
  <si>
    <t>b.</t>
  </si>
  <si>
    <t>c.</t>
  </si>
  <si>
    <t>d.</t>
  </si>
  <si>
    <t>e.</t>
  </si>
  <si>
    <t>f.</t>
  </si>
  <si>
    <t>g.</t>
  </si>
  <si>
    <t>1.6</t>
  </si>
  <si>
    <t>1.7</t>
  </si>
  <si>
    <t>1.8</t>
  </si>
  <si>
    <t>1.9</t>
  </si>
  <si>
    <t>1.10</t>
  </si>
  <si>
    <t>2.1</t>
  </si>
  <si>
    <t>2.2</t>
  </si>
  <si>
    <t>2.3</t>
  </si>
  <si>
    <t>2.4</t>
  </si>
  <si>
    <t>2.5</t>
  </si>
  <si>
    <t>2.6</t>
  </si>
  <si>
    <t xml:space="preserve">2.4.1 </t>
  </si>
  <si>
    <t>Ga verder met vraag 4.1.</t>
  </si>
  <si>
    <t>3.1</t>
  </si>
  <si>
    <t>3.2</t>
  </si>
  <si>
    <t>4.1</t>
  </si>
  <si>
    <t>4.2</t>
  </si>
  <si>
    <t>4.3</t>
  </si>
  <si>
    <t>4.4</t>
  </si>
  <si>
    <t>4.4.1</t>
  </si>
  <si>
    <t>4.4.2</t>
  </si>
  <si>
    <t>4.5</t>
  </si>
  <si>
    <t>5.4</t>
  </si>
  <si>
    <t>Ga verder met vraag 5.4.1.</t>
  </si>
  <si>
    <t>5.4.1</t>
  </si>
  <si>
    <t>5.5</t>
  </si>
  <si>
    <t>5.6</t>
  </si>
  <si>
    <t>Ga verder met vraag 5.8.1.</t>
  </si>
  <si>
    <t>5.7</t>
  </si>
  <si>
    <t>5.7.1</t>
  </si>
  <si>
    <t>5.8</t>
  </si>
  <si>
    <t>5.8.1</t>
  </si>
  <si>
    <t>5.9</t>
  </si>
  <si>
    <t>5.10</t>
  </si>
  <si>
    <t>5.11</t>
  </si>
  <si>
    <t>6.1</t>
  </si>
  <si>
    <t>6.2</t>
  </si>
  <si>
    <t>7.1</t>
  </si>
  <si>
    <t>7.2</t>
  </si>
  <si>
    <t xml:space="preserve">Keuze </t>
  </si>
  <si>
    <t>Is het doel van de verwerking van persoonsgegevens voldoende SMART omschreven?</t>
  </si>
  <si>
    <t>Het risico bestaat dat de maatregelen in de toekomst niet meer worden gevolgd of niet meer passen bij de situatie.</t>
  </si>
  <si>
    <t>Score</t>
  </si>
  <si>
    <t>Gebruik van nieuwe technologie?</t>
  </si>
  <si>
    <t>Bijvoorbeeld intelligente transportsystemen, locatie of volgsystemen op basis van GPS, mobiele technologie, gezichtsherkenning in samenhang met cameratoezicht.</t>
  </si>
  <si>
    <t>Gebruik van technologie die bij het publiek vragen of weerstand op kan roepen?</t>
  </si>
  <si>
    <t>Bijvoorbeeld biometrie, RFID, behavioural targeting (profilering).</t>
  </si>
  <si>
    <t>De invoering van bestaande technologie in nieuwe context?</t>
  </si>
  <si>
    <t>Zoals cameratoezicht of drugscontrole op de werkvloer</t>
  </si>
  <si>
    <t>(Andere) grote verschuivingen in de werkwijze van de organisatie, de manier waarop persoonsgegevens worden verwerkt en/of de technologie die daarbij gebruikt wordt?</t>
  </si>
  <si>
    <t>Advies</t>
  </si>
  <si>
    <t>Het verzamelen van meer of andere persoonsgegevens dan voorheen of een nieuwe manier van verzamelen.</t>
  </si>
  <si>
    <t>Bijvoorbeeld gegevensverrijking door enquêtes en klantonderzoek of benadering van klanten/burgers op basis van beschikbare gegevens voor nieuwe producten of diensten.</t>
  </si>
  <si>
    <t>Zijn er veel maatschappelijke belanghebbenden?</t>
  </si>
  <si>
    <t>Is er een geschillenregeling/partij waar betrokkene terecht kan bij vragen of klachten?</t>
  </si>
  <si>
    <t>Zijn alle gegevens nodig om het doel te bereiken (worden er zo min mogelijk gegevens verzameld)?</t>
  </si>
  <si>
    <t>Je kunt stoppen.</t>
  </si>
  <si>
    <t>Je loopt een verhoogd risico. Het risico bestaat dat niet duidelijk is wie de maatregelen die getroffen moeten worden om risico’s af te dekken moet nemen en dat daardoor de risico’s niet worden afgedekt. Bovendien loopt je een compliance risico omdat er diverse wettelijke verplichtingen op de verantwoordelijke rusten en het risico bestaat dat niet alle wettelijke verplichtingen worden nagekomen.</t>
  </si>
  <si>
    <t>Kan het doel met geanonimiseerde of gepseudonimiseerde gegevens worden bereikt (terwijl daar op dit moment geen gebruik van wordt gemaakt)?</t>
  </si>
  <si>
    <t>Denk hierbij bijvoorbeeld ook aan geolocatie, personeelsvolgsystemen, beslisondersteuning bij het als dan niet aanbieden van producten of diensten.</t>
  </si>
  <si>
    <t>Kunnen de gegevens gebruikt worden om het gedrag, de aanwezigheid of prestaties van mensen in kaart te brengen en/of te beoordelen (ook al is dit niet het doel)?</t>
  </si>
  <si>
    <t>Uniek identificerende gegevens?</t>
  </si>
  <si>
    <t>Wettelijk voorgeschreven persoonsnummers.</t>
  </si>
  <si>
    <t xml:space="preserve">Bijvoorbeeld het burgerservicenummer (BSN).
</t>
  </si>
  <si>
    <t xml:space="preserve">Andere gegevens dan hiervoor beschreven waarvoor geldt dat sprake is van een (gepercipieerde) verhoogde gevoeligheid?
</t>
  </si>
  <si>
    <t>Bijvoorbeeld creditcardinformatie, financiële informatie, erfrechtelijke aspecten, arbeidsprestaties of gegevens waarvoor een geheimhoudingsplicht geldt?</t>
  </si>
  <si>
    <t>Het werken met dit type gegevens brengt een verhoogd risico van misbruik met zich mee die (potentieel grote) impact op de betrokkene heeft en vraagt daarmee om betere beveiliging.</t>
  </si>
  <si>
    <t>Bij een van bovenstaande Ja: Kan het doel met andere gegevens worden bereikt die een verminderd risico op misbruik met zich mee brengen?</t>
  </si>
  <si>
    <t xml:space="preserve">Houd bij beantwoording rekening met:
1. Afdelingen die gebruikmaken van de gegevens.
2. Afdelingen die de gegevens verzamelen.
3. De personen die toegang hebben tot de gegevens.
</t>
  </si>
  <si>
    <t>Je loopt een verhoogd risico. Zorg voor duidelijke beschrijving van taken en verantwoordelijkheden met betrekking tot de gegevens waarbij onder andere wordt beschreven:
- Beveiliging van gegevens.
- Afhandeling van fouten.
- Terugmelden van fouten.
- Afstemming van het beveiligingsbeleid.
- Controle.
Zorg voor een duidelijke gegevensbeschrijving.</t>
  </si>
  <si>
    <t>Je loopt een verhoogd risico. Hoe meer partijen betrokken zijn, hoe groter de kans op verlies van gegevens, onduidelijkheden in verantwoordelijkheden, het gebruik van de gegevens voor andere doelen en de kans op fouten. Zorg voor een duidelijke beschrijving van de taken en verantwoordelijkheden met betrekking tot de gegevens waarbij onder andere wordt beschreven:
- De beveiliging van gegevens en de afstemming daarvan tussen de partijen.
- De gegevenskwaliteit.
- Afhandeling van fouten.
- Terugmelden van fouten.
- Controle.
Zorg ook voor een duidelijke gegevensbeschrijving. Leg afspraken contractueel vast.</t>
  </si>
  <si>
    <t>Is de verstrekking van de gegevens aan derde partijen in lijn met het doel waarvoor de gegevens oorspronkelijk zijn verzameld?</t>
  </si>
  <si>
    <t>Toelichting (optioneel)</t>
  </si>
  <si>
    <t>Worden de gegevens verkocht aan de derde partijen?</t>
  </si>
  <si>
    <t>Kan de manier waarop de gegevens worden verzameld worden opgevat als privacy gevoelig?</t>
  </si>
  <si>
    <t>Bijvoorbeeld omdat intieme of gevoelige informatie wordt gevraagd in een publiek gebied waar anderen dit kunnen horen, of omdat gebruik gemaakt wordt van (camera)observatie, tracking door cookies of GPS?</t>
  </si>
  <si>
    <t>Je wordt geadviseerd na te gaan of de gegevens op een andere manier kunnen worden verzameld.</t>
  </si>
  <si>
    <t>Is het doel van het verzamelen van de gegevens publiekelijk bekend of kan het publiekelijk bekend gemaakt worden?</t>
  </si>
  <si>
    <t>Houd bij de beantwoording rekening met of de betrokkene redelijkerwijs op de hoogte kan zijn van de verwerking van de gegevens.</t>
  </si>
  <si>
    <t>Indien je toestemming aan de betrokkene vraagt (opt-in) kunnen de betrokkenen de toestemming op een later tijdstip intrekken (opt-out)?</t>
  </si>
  <si>
    <t>Deze toestemming moet een vrije, specifieke en op informatie berustende wilsuiting zijn.</t>
  </si>
  <si>
    <t>Je loopt een verhoogd risico. Indien je niet kunt voldoen aan verzoeken van betrokkenen om verwerking van gegevens te stoppen of omdat je deze mogelijkheid niet aanbiedt kan dit leiden tot irritatie of kostbare aanpassingen in systemen. Je wordt geadviseerd betrokkenen de mogelijkheid te bieden de toestemming in te trekken en dit systeem technisch mogelijk te maken.</t>
  </si>
  <si>
    <t>Is de impact van het intrekken van de toestemming groot voor de betrokkene?</t>
  </si>
  <si>
    <t>Bij Nee: Kunnen de betrokkenen op de hoogte zijn van het verzamelen van de gegevens?</t>
  </si>
  <si>
    <t>Je loopt een verhoogd risico. Indien betrokkenen worden verrast door de gegevens verwerking bijvoorbeeld omdat meer gegevens worden verzameld dan op het eerste gezicht noodzakelijk is, of omdat het verdere gebruik niet in lijn is met het doel van verzamelen bestaat het risico dat de betrokkene de gegevens niet wil verstrekken of bezwaar maakt tegen het gebruik. Je wordt geadviseerd na te gaan of de gegevens via een andere weg kunnen worden verzameld, of minder gegevens worden verzameld of dat de doelen van verder gebruik in lijn zijn met het doel van verzamelen.</t>
  </si>
  <si>
    <t>Worden gegevens gebruikt voor andere bedrijfsprocessen of doelen dan waar ze oorspronkelijk voor verzameld zijn?</t>
  </si>
  <si>
    <t>Past het doel van dit bedrijfsproces bij het oorspronkelijke doel van verzamelen?</t>
  </si>
  <si>
    <t>Worden op basis van de gegevens beslissingen genomen over de betrokkenen?</t>
  </si>
  <si>
    <t>Er bestaat een verhoogd risico dat er foutieve beslissingen genomen worden op basis van de gegevens waardoor schade voor betrokkenen of de organisatie kan ontstaan als gegevens onjuist, verouderd of onvolledig zijn.</t>
  </si>
  <si>
    <t>Is sprake van koppeling, verrijking of vergelijking van gegevens uit verschillende bronnen?</t>
  </si>
  <si>
    <t>Worden gegevens breed verspreid binnen de organisatie?</t>
  </si>
  <si>
    <t>Houd bij beantwoording rekening met:
1. Welke afdelingen toegang hebben tot de gegevens.
2. Welke personen toegang hebben tot de gegevens.
3. De doelen en het gebruik van de gegevens.</t>
  </si>
  <si>
    <t>Je loopt een verhoogd risico. Het verspreiden van gegevens binnen de organisatie verhoogt
het risico dat de gegevens voor zaken gebruikt worden waar ze niet voor bedoeld zijn of in handen komen van mensen die hier niet voor geautoriseerd
zijn. Zorg voor een duidelijke beschrijving van de
taken en verantwoordelijkheden met betrekking tot de gegevens waarbij onder andere wordt beschreven:
- Beveiliging van gegevens.
- Afhandeling van fouten.
- Terugmelden van fouten.
- Afstemming van begeleidingsbeleid.
- Controle.
Zorg voor een duidelijke gegevensbeschrijving.</t>
  </si>
  <si>
    <t>Worden gegevens breed verspreid buiten de organisatie?</t>
  </si>
  <si>
    <t>Is het doorgeven van de gegevens aan partijen buiten de organisatie in lijn met de verwachtingen van de betrokkene?</t>
  </si>
  <si>
    <t>Houd bij beantwoording rekening met:
1. Voor en door wie het project wordt uitgevoerd.
2. Wat voor technologie wordt gebruikt.
3. Of de betrokkene redelijkerwijs op de hoogte kan zijn van de verwerking van de gegevens.
4. Of betrokkenen toestemming geven om gegevens te verzamelen.
5. Wat het doel/de doelen is/zijn voor het gebruik.
6. Of alle gegevens noodzakelijk zijn voor het doel.
7. Welke personen toegang hebben tot de gegevens.
8. Andere partijen die ook gebruikmaken van de gegevens.
9. Welke gegevens (data elementen) aan andere partijen worden verstrekt.
10. Hoelang de gegevens bewaard worden nadat ze voor het (primaire) doel zijn gebruikt.</t>
  </si>
  <si>
    <t>Indien profielen worden opgesteld, kan het profiel tot uitsluiting of stigmatisering leiden?</t>
  </si>
  <si>
    <t>Hierbij kan gedacht worden aan reactie op verzoeken of het geven van inzage in eigen gegevens door middel van een informatiesysteem (waarbij wel moet vast staan dat gegevens alleen ingezien kunnen worden door personen die dat mogen).</t>
  </si>
  <si>
    <t>Kunnen de betrokkenen hun gegevens corrigeren of daarom vragen (verbeteren, aanvullen)?</t>
  </si>
  <si>
    <t>Kunnen de betrokkenen hun gegevens verwijderen of daarom vragen?</t>
  </si>
  <si>
    <t>Houdt hierbij rekening met het doel waarvoor de gegevens zijn verzameld en vervolgens worden verwerkt en bedrijfsrichtlijnen en wettelijk  vastgestelde bewaartermijnen zoals bijvoorbeeld in de Archiefwet, belastingwet.</t>
  </si>
  <si>
    <t>Is een bewaartermijn voor de gegevens vastgesteld?</t>
  </si>
  <si>
    <t>Kunnen de gegevens na afloop van de bewaartermijn fysiek worden verwijderd (uit een bestand) of vernietigd (papier)?</t>
  </si>
  <si>
    <t>Zo ja, worden de gegevens na verstrijken van de bewaartermijn op zo’n manier vernietigd of verwijderd dat ze niet meer te benaderen en te gebruiken zijn?</t>
  </si>
  <si>
    <t>Is sprake van intern geformuleerd beleid over het beveiligen van informatie?</t>
  </si>
  <si>
    <t>1. Of iemand verantwoordelijk is voor dit beleid.
2. Of wordt aangesloten bij algemene beveiligingsstandaarden.
3. Of rekening wordt gehouden met het bijzondere of gevoelige karakter van gegevens.
4. Of het beveiligingsbeleid wordt getoetst.</t>
  </si>
  <si>
    <t>Kunnen de betrokkenen hun gegevens inzien of daarom vragen?</t>
  </si>
  <si>
    <t>Is de kwaliteit van de gegevens gewaarborgd, dat wil zeggen: zijn de gegevens actueel, juist en volledig?</t>
  </si>
  <si>
    <t>Houd bij de beantwoording rekening met:
1. Voor en door wie het project wordt uitgevoerd.
2. Of er iemand formeel verantwoordelijk is voor de verwerking van de gegevens.
3. Of er een intern contactpersoon is.</t>
  </si>
  <si>
    <t>Deze vragenlijst is bedoeld voor organisaties die persoonsgegevens verwerken in de rol van verantwoordelijke. Deze vragenlijst is niet bedoeld voor organisaties die persoonsgegevens verwerken in de rol van bewerker.</t>
  </si>
  <si>
    <t>Bijvoorbeeld het samenvoegen van interne databases om klantprofielen op te stellen.</t>
  </si>
  <si>
    <t>Houd bij de beantwoording rekening met:
- Is per data-element vastgesteld wat de toegevoegde waarde is en waarom dit noodzakelijk is?
- Kan volstaan worden met het gebruik van alleen ja/nee in plaats van het volledige gegeven?
- Kan volstaan worden met het
verschil tussen 2 waarden in plaats van beide waarden afzonderlijk?
- Kan gebruikgemaakt worden van andere wiskundige methodieken (bijvoorbeeld voor het bepalen van afwijkingen)?</t>
  </si>
  <si>
    <t>Houd bij de beantwoording rekening met:
1. Sectorale wetgeving.
2. Gedragscodes.
3. Algemene maatregelen van bestuur.
4. Jurisprudentie.
5. Internationale aspecten.</t>
  </si>
  <si>
    <t>Denk hierbij aan profielen op basis van het gebruik van diensten, de afname van producten of bepaalde combinaties van eigenschappen.</t>
  </si>
  <si>
    <t>Hierbij kan gedacht worden aan het vragen van een reactie op opgestuurde overzichten of het geven van (eigen) correctiemogelijkheden in de eigen gegevens door middel van een informatiesysteem (waarbij de betrokkene wel op een toereikende wijze geïdentificeerd dient te worden).</t>
  </si>
  <si>
    <t>Je loopt een verhoogd risico. Het risico bestaat dat niet alle partijen zorgvuldig met gegevens omgaan die tijdens het project worden verzameld. Ook bestaat het risico dat de partijen de risico’s en de inspanning die nodig is om deze te verminderen anders inschatten.</t>
  </si>
  <si>
    <t xml:space="preserve">Beveiligen van gegevens. </t>
  </si>
  <si>
    <t>7. Beveiligen van gegevens</t>
  </si>
  <si>
    <t>Totaal</t>
  </si>
  <si>
    <t>Gemeten</t>
  </si>
  <si>
    <t xml:space="preserve">Percentage </t>
  </si>
  <si>
    <t>Onderwerp</t>
  </si>
  <si>
    <t>5.1</t>
  </si>
  <si>
    <t>5.2</t>
  </si>
  <si>
    <t>5.3</t>
  </si>
  <si>
    <t xml:space="preserve">Bewaren en vernietigen </t>
  </si>
  <si>
    <t xml:space="preserve">Je loopt verhoogde risico’s, de impact van je project op de betrokkenen en de wijze waarop deze gaan reageren is moeilijk in te schatten. Dit kan leiden tot verhoogde kans op imagoschade, verstoring van de bedrijfscontinuïteit, en acties door handhavers en toezichthouders. </t>
  </si>
  <si>
    <t>Betrokkene</t>
  </si>
  <si>
    <t>Risico beschrijving</t>
  </si>
  <si>
    <t>Privacy Impact</t>
  </si>
  <si>
    <t>Organisatie</t>
  </si>
  <si>
    <t>Gegevens die worden gebruikt</t>
  </si>
  <si>
    <t>Zou de betrokkene kunnen worden verrast door de verwerking (op het moment dat hij daarover wordt geïnformeerd)?</t>
  </si>
  <si>
    <t>Betrokken partijen</t>
  </si>
  <si>
    <t>Vertel je tegen de betrokkene dat de gegevens worden verzameld?</t>
  </si>
  <si>
    <t>Gebruik van de gegevens</t>
  </si>
  <si>
    <t>Verzamelen van de gegegevens</t>
  </si>
  <si>
    <t>5.2.1</t>
  </si>
  <si>
    <t>1. Privacy binnen het project, proces of de gegevensuitwisseling</t>
  </si>
  <si>
    <t>Privacy in het project, proces</t>
  </si>
  <si>
    <t>Is het duidelijk wie na afloop van het project, proces of gegevensuitwisseling verantwoordelijk is voor het in stand houden en evalueren van de getroffen maatregelen?</t>
  </si>
  <si>
    <t xml:space="preserve">Zijn er bij veel partijen betrokken bij de uitvoering van het project, proces of gegevensuitwisseling? </t>
  </si>
  <si>
    <t>Zijn er partijen betrokken (in het project, proces of gegevensuitwisseling of bij de verwerking) die zich niet aan een met Nederland vergelijkbare privacywetgeving hoeven te houden?</t>
  </si>
  <si>
    <t>Zo ja, is duidelijk op welke wijze het project, proces of gegevensuitwisseling er voor zorg draagt dat aan de gestelde eisen in het beveiligingsbeleid voldaan gaat worden?</t>
  </si>
  <si>
    <t>Gebruik van al verzamelde gegevens voor een nieuw doel of een nieuwe manier van gebruiken.</t>
  </si>
  <si>
    <t>Bijvoorbeeld biometrische gegevens, vingerafdrukken, DNA-profielen.  Het unieke patiëntennummer van de zorginstelling.</t>
  </si>
  <si>
    <r>
      <t>Zijn er (na afronding van het project, proces of gegevensuitwisseling) bij het verzamelen en verder verwerken van de gegevens meerdere</t>
    </r>
    <r>
      <rPr>
        <b/>
        <sz val="9"/>
        <color theme="1"/>
        <rFont val="Arial"/>
        <family val="2"/>
      </rPr>
      <t xml:space="preserve"> interne</t>
    </r>
    <r>
      <rPr>
        <sz val="9"/>
        <color theme="1"/>
        <rFont val="Arial"/>
        <family val="2"/>
      </rPr>
      <t xml:space="preserve"> partijen betrokken?</t>
    </r>
  </si>
  <si>
    <r>
      <t xml:space="preserve">Zijn er (na afronding van het project, proces of gegevensuitwisseling) bij het verzamelen en verder verwerken van de gegevens meerdere </t>
    </r>
    <r>
      <rPr>
        <b/>
        <sz val="9"/>
        <color theme="1"/>
        <rFont val="Arial"/>
        <family val="2"/>
      </rPr>
      <t>externe</t>
    </r>
    <r>
      <rPr>
        <sz val="9"/>
        <color theme="1"/>
        <rFont val="Arial"/>
        <family val="2"/>
      </rPr>
      <t xml:space="preserve"> partijen betrokken?</t>
    </r>
  </si>
  <si>
    <t>Is het gebruik van de gegevens verenigbaar of in lijn met het doel (grondslag) van het verzamelen?</t>
  </si>
  <si>
    <t>Is er sprake van:</t>
  </si>
  <si>
    <t>1.11</t>
  </si>
  <si>
    <t>Houd bij de beantwoording rekening met:
1. Aannemers en dienstverleners.
2. Hard en software leveranciers.
3. IT Service providers.</t>
  </si>
  <si>
    <t>Houd bij de beantwoording rekening met:
1. Medewerkers, afnemers, leveranciers, belangengroeperingen, burgers, klanten toezichthouders.
2. Welke beroepsgroepen betrokken zijn bij de verwerking.</t>
  </si>
  <si>
    <t xml:space="preserve">
</t>
  </si>
  <si>
    <t xml:space="preserve">Gaat het om een verwerking van meer dan 5000 persoonsgegevens op jaarbasis. </t>
  </si>
  <si>
    <t>3.3</t>
  </si>
  <si>
    <t>3.4</t>
  </si>
  <si>
    <t>3.5</t>
  </si>
  <si>
    <t>Houd bij beantwoording rekening met:
1. Wat het doel is/zijn voor het gebruik van de gegevens.
2. Welke gegevens aan wie worden verstrekt voor welk doel.
3. Of de verstrekking aan andere partijen een wettelijke verplichting is.
4. Of andere partijen ingeschakeld worden voor het bereiken van het doel (outsourcing).
5. Hoe vaak (frequentie) worden de gegevens aan andere partijen verstrekt (eenmalig, periodieke update, continue).
6. Op welke wijze gegevens worden verstrekt aan andere partijen.
7. Of wordt vastgelegd aan welke partijen gegevens worden verstrekt.
8. Of de andere partij soortgelijke gegevens ontvangt op basis waarvan te herleiden valt op wie de gegevens betrekking hebben (indien deze geanonimiseerd of gepseudonimiseerd zijn).
9. Of de andere partij soortgelijke gegevens ontvangt op basis waarvan te herleiden valt op wie de gegevens betrekking hebben (indien deze geanonimiseerd of gepseudonimiseerd zijn).</t>
  </si>
  <si>
    <t>Verzamelt u de gegevens op basis van een
van de wettelijke grondslagen?</t>
  </si>
  <si>
    <t xml:space="preserve">Bijvoorbeeld omdat dienstverlening aan betrokkene stopgezet wordt terwijl deze daarvan afhankelijk is. 
</t>
  </si>
  <si>
    <t>4.5.1</t>
  </si>
  <si>
    <t>4.5.2</t>
  </si>
  <si>
    <t>4.5.3</t>
  </si>
  <si>
    <t>4.6</t>
  </si>
  <si>
    <t>6.2.1</t>
  </si>
  <si>
    <t>Verwerkt je organisatie de persoonsgegevens in opdracht en onder verantwoordelijkheid van een andere organisatie? Ofwel: Treedt je organisatie op als bewerker?</t>
  </si>
  <si>
    <t>Stelt je organisatie profielen op van de betrokkenen, al dan niet geanonimiseerd?</t>
  </si>
  <si>
    <t xml:space="preserve">is er sprake van </t>
  </si>
  <si>
    <t>Door pseudonimisering, worden de direct identificerende gegevens van de betrokkene op een eenduidige wijze vervangen waardoor in de toekomst bepaalde partijen nog steeds gegevens kunnen toevoegen, maar de uniek identificerende gegevens niet meer teruggehaald kunnen worden. 
Door anonimisering worden alle direct, uniek identificerende gegevens verwijderd.</t>
  </si>
  <si>
    <t>Integriteit</t>
  </si>
  <si>
    <t>Beschikbaarheid</t>
  </si>
  <si>
    <t>Vertrouwelijkheid</t>
  </si>
  <si>
    <t>Dataset BIA</t>
  </si>
  <si>
    <t>Bepaal wie (bedrijfsonderdeel, persoon) binnen je organisatie de verantwoordelijke is.</t>
  </si>
  <si>
    <t>Bij Ja (op vraag 4.5): Vertelt u tegen de betrokkene waarom de gegevens worden verzameld (wat je er mee gaat doen)?</t>
  </si>
  <si>
    <t>Bij Ja: (op vraag 4.5): Vertelt u tegen de betrokkene aan wie de gegevens worden verstrekt (daar waar dit geen wettelijke verplichting is)?</t>
  </si>
  <si>
    <t>Ga verder met vraag 4.5.2.</t>
  </si>
  <si>
    <t>Ga verder met vraag 4.5.1.</t>
  </si>
  <si>
    <t>Houd bij beantwoording rekening met:
1. Wat het doel is van verzamelen van de gegevens.
2. Welke gegevens (data elementen) worden verzameld.
3. Of gegevens worden gecontroleerd (frequentie en aspecten).
4. Of de gegevens gecorrigeerd kunnen worden.
5. Hoe vaak de gegevens worden geüpdate.
6. Wijze waarop gegevens op betrouwbaarheid (actualiteit vol ledigheid, juistheid) en relevantie (voor het doel) worden gecheckt.
7. Wat gevolgen zijn van het gebruiken van onjuiste gegevens.
8. Of de gegevens gebruikt worden om profielen op te stellen.
9. Of de profielen op individueel niveau opgeslagen worden.
10.Welke profielen worden gebruikt.</t>
  </si>
  <si>
    <t>Houd bij beantwoording rekening met:
1. Of regelgeving of beleid bestaat voor vernietiging van gegevens (bijvoorbeeld archiefwet).
2. Waar (welke locatie) gegevens worden bewaard.
3. Op welk medium (papier, CD, harde schijf) gegevens worden bewaard.
4. Of deze locatie/medium zijn afgeschermd voor gebruik (bijvoorbeeld het archief).
5. Welke andere redenen bestaan om de gegevens te bewaren  zoals  bedrijfshistorische, wettelijke, juridische redenen.</t>
  </si>
  <si>
    <t>Denk hierbij aan welke maatregelen getroffen worden om te voldoen aan het  beschreven beleid (een informatiebeveiligingsplan).</t>
  </si>
  <si>
    <t>Heb je op alle bovenstaande (a t/m j) nee geantwoord?</t>
  </si>
  <si>
    <t>Bijvoorbeeld het samenvoegen, koppelen van verschillende overheidsregistraties, invoering van nieuwe vormen van identificatie of vervanging van systeem waarin persoonsgegevens worden opgeslagen?</t>
  </si>
  <si>
    <t>Bijzondere persoonsgegevens? Persoonsgegevens betreffende strafrechtelijke veroordelingen en strafbare feiten?</t>
  </si>
  <si>
    <t>Verwerk je gegevens over kwetsbare groepen of personen?</t>
  </si>
  <si>
    <t>Einde DPIA Vragenlijst</t>
  </si>
  <si>
    <t>De AVG stelt voorwaarden aan het gebruik van gegevens voor commerciële of charitatieve doelen, zoals recht van verzet.</t>
  </si>
  <si>
    <t xml:space="preserve">Het werken met dit type gegevens brengt een verhoogd risico van misbruik met zich mee die (potentieel grote) impact op de betrokkene heeft en vraagt daarmee om betere beveiliging. Het verwerken van deze gegevens is alleen toegestaan onder bepaalde wettelijke voorwaarden (zie ook art. 9 AVG). </t>
  </si>
  <si>
    <t>Je loopt een verhoogd risico. Het risico bestaat dat betrokkenen minder snel willen meewerken, of het vertrouwen in de organisatie vermindert. Je wordt geadviseerd andere minder ingrijpende gegevens te gebruiken. Bovendien loopt je organisatie compliance risico’s als dit het geval is (zie art. 5 AVG).</t>
  </si>
  <si>
    <t>Voor het verwerken van persoonsgegevens is een grondslag noodzakelijk. Indien deze ontbreekt, loopt je compliance risico (art. 6 AVG).</t>
  </si>
  <si>
    <t>Je loopt een verhoogd risico. Indien de impact van het intrekken van de toestemming groot is, is er waarschijnlijk geen sprake van een vrije wilsuiting. Je loopt daarmee een compliance risico (art. 7 AVG).</t>
  </si>
  <si>
    <t>Het gebruik van de gegevens moet in overeenstemming met het doel van de verwerking zijn. Indien dit niet het geval is bestaat het risico dat de gegevens niet geschikt zijn voor het doel omdat bijvoorbeeld de kwaliteit niet goed is. Je loopt een compliance risico indien je hier niet aan voldoet (zie art. 5 AVG).</t>
  </si>
  <si>
    <t>Je loopt een verhoogd risico. Bij verstrekking van gegevens buiten de organisatie is het van belang dat de betrokkene hiervan op de hoogte is en dat maatregelen zijn getroffen om de gegevens te beschermen. Je loopt ook een compliance risico (zie art. 13 en 14 AVG).</t>
  </si>
  <si>
    <t>Je loopt een verhoogd risico. Indien gegevens oneindig bewaard worden wordt het risico dat deze gebruikt worden door ongeautoriseerde personen hoger. Eveneens brengt het kosten met zich mee om de gegevens te bewaren (en onderhouden). Je loopt hiermee ook een compliance risico (zie art. 5 AVG). Je dient gegevens slechts zo lang te bewaren als nodig is voor het voldoen aan de doelstellingen. Je kunt gegevens na deze periode wel geanonimiseerd bewaren.</t>
  </si>
  <si>
    <t>Het zo kort mogelijk bewaren van gegevens heeft een aantal voordelen.
- De benodigde opslag en rekencapaciteit van je computer systemen is lager, waardoor prestaties, herstel tijden en service niveaus kunnen worden verhoogd.
- je zult minder gegevens hoeven te onderhouden en updaten en de kans op fouten wordt verkleind. 
Eveneens bestaat het risico dat de gegevens worden gebruikt voor andere doelen dan oorspronkelijk verzameld en opgeslagen. Je organisatie loopt daarnaast compliance risico’s
als je te veel gegevens voor het doel bewaart (zie art. 5 AVG). Je wordt geadviseerd per gegevensdrager te bepalen op welke wijze de gegevens hierop vernietigd moeten worden.</t>
  </si>
  <si>
    <t>I. Het gebruik van gegevens voor andere bedrijfsprocessen dan waarvoor ze zijn verzameld, of bredere verspreiding van de gegevens binnen of buiten de organisatie. 
II. Bij een eerste beoordeling ook DPIA doorlopen wanneer er nog geen DPIA is uitgevoerd in het verleden.</t>
  </si>
  <si>
    <t>Je loopt een verhoogd risico. Een (onafhankelijke) partij waarbij geschillen kunnen worden beslecht draagt bij aan verbetering van de voorlichting, het imago en een evenwichtige belangenbehartiging. je wordt geadviseerd een contactpunt voor vragen en klachten aan te wijzen en waar mogelijk aan te sluiten bij geschillenregeling.</t>
  </si>
  <si>
    <t>Je loopt een verhoogd risico. Het risico bestaat dat de betrokkenen of de algemene opinie dit als een potentiële bedreiging voor hun privacy zien. Ook als de gegevens niet voor dit doel worden gebruikt bestaat het risico dat dit (in de toekomst) wel gebeurt. Voor de invoering van een personeelsvolgsysteem is instemming van de OR nodig.</t>
  </si>
  <si>
    <t xml:space="preserve">Het werken met dit type gegevens brengt een verhoogd risico van misbruik met zich mee die (potentieel grote) impact op de betrokkene heeft en vraagt daarmee om betere beveiliging. Het verwerken van deze gegevens is alleen toegestaan onder bepaalde wettelijke voorwaarden (art. 9 AVG). </t>
  </si>
  <si>
    <t>Het verwerken van een uniek bij wet voorgeschreven persoonsnummer zoals het BSN is verboden (art. 46 UAVG). Je mag dit nummer alleen verwerken als je daarvoor een wettelijke basis hebt. Voor overheidsorganisaties is deze wettelijke basis neergelegd in de Wet algemene bepalingen burgerservicenummer (Wabb).</t>
  </si>
  <si>
    <t>Houd bij beantwoording rekening met:
1. Voor en door wie het project wordt uitgevoerd.
2. Welke partijen gebruikmaken van de gegevens.
3. Of andere partijen worden ingeschakeld voor het bereiken van het doel (wordt de verwerking van gegevens geoutsourced).
4. Of de gegevens worden verkocht.
5. Welke personen buiten de organisatie toegang hebben tot de gegevens.</t>
  </si>
  <si>
    <t>Houd bij de beantwoording rekening met:
1. Waar de gegevens vandaan komen (van de betrokkene, een interne afdeling, een andere partij, uit eigen waarneming, et cetera).
2. Op welke wijze de gegevens worden verzameld.
3. De mogelijkheid dat de betrokkene redelijkerwijs op de hoogte kan zijn van de verwerking van de gegevens.
4. De mate waarin de betrokkene wordt geïnformeerd.
5. De gebruikte technologie.
6. Wat het doel is/ doelen zijn voor het gebruik.
7. Of de gegevens of uitkomsten van gegevensbewerking intern binnen het bedrijf verspreid worden.
8. Op welke wijze (mondeling, schriftelijk, automatisch, elektronisch, waarneming, papier) worden de gegevens aan andere partijen verstrekt.
9. Hoe lang de gegevens worden bewaard.</t>
  </si>
  <si>
    <t>Het verstrekken van informatie over wat je met de verzamelde gegevens gaat doen draagt bij aan de transparantie en wekt vertrouwen bij de betrokkenen. Bovendien loop je een compliance risico indien de informatie niet wordt verstrekt (zie art. 13 AVG).</t>
  </si>
  <si>
    <t>Houd bij beantwoording rekening met:
1. De mate waarin de betrokkene wordt geïnformeerd.
2. Hoe gegevens worden verzameld (langs welke weg).
3. De gebruikte technologie.
4. De mogelijkheid dat de betrokkene redelijkerwijs op de hoogte kan zijn van de verwerking van de gegevens.
5. Waar gegevens vandaan komen, van de betrokkene, een interne afdeling, een andere partij, uit eigen waarneming, et cetera.
6. Wat het doel is / doelen zijn voor het gebruik.
7. Of gegevens/uitkomsten van gegevensbewerking intern binnen het bedrijf verspreid worden.
8. Op welke wijze (mondeling, schriftelijk, automatisch, elektronisch, waarneming, papier) worden de gegevens aan andere partijen verstrekt.
9. Hoe lang de gegevens worden bewaard.</t>
  </si>
  <si>
    <t>Houd bij beantwoording rekening met:
1. Wat het verzameldoel is.
2. Waarvoor de gegevens worden gebruikt.
3. Welke gegevens worden verzameld.
4. Of deze gegevens bijzondere gegevens betreffen.
5. Waar gegevens vandaan komen, van de betrokkene, een interne afdeling, een andere partij, uit eigen waarneming, et cetera.
6. Hoe vaak (frequentie) de gegevens worden verzameld (eenmalig, regelmatig of voortdurend).
7. Op welke wijze (mondeling, schriftelijk, automatisch, elektronisch, waarneming, papier) de gegevens worden verzameld en verspreid.
8. Welke afdelingen/personen en andere partijen toegang hebben tot de gegevens.</t>
  </si>
  <si>
    <t>Houd bij beantwoording rekening met:
1. Of gegevens worden gecontroleerd, op welke wijze en op welke aspecten controle plaatsvindt.
2. Of de gegevens kunnen worden gecorrigeerd.
3. Welke personen toegang hebben tot gegevens voor correctie, verwijderen etc. van de gegevens.
4. Welke afdelingen toegang hebben tot de gegevens.
5. Hoe vaak de gegevens worden geüpdate.
6. Wat gevolgen zijn van het gebruiken van onjuiste gegevens.
7. Of maatregelen getroffen worden om ander gebruik dan het beoogde te voorkomen.
8. Of kwaliteitswaarborgen worden verstrekt bij verstrekking van de gegevens.
9. Wat er gebeurt als (delen van) de gegevens niet aan de andere partijen worden verstrekt.</t>
  </si>
  <si>
    <t>Houd bij beantwoording rekening met:
1. Welke organisaties en personen toegang tot de gegevens hebben.
2. Hoe vaak (frequentie) de gegevens worden verstrekt.
3. Het medium dat gebruikt wordt voor verspreiding (bv. papier, CD-ROM, USB stick, DVD, mail, portaal)
4. De maatregelen om ander gebruik te voorkomen.</t>
  </si>
  <si>
    <t>Je loopt een verhoogd risico. Hoe meer partijen betrokken zijn, hoe groter de kans op verlies van gegevens, onduidelijkheden in verantwoordelijkheden, het gebruik van de gegevens voor andere doelen en  de kans op fouten. Zorg voor een duidelijke beschrijving van de taken en verantwoordelijkheden met betrekking tot de gegevens waarbij onder andere wordt beschreven:
- De beveiliging van gegevens en de afstemming daarvan tussen de partijen.
- De gegevenskwaliteit.
- Afhandeling van fouten.
- Terugmelden van fouten.
- Controle.
Zorg ook voor een duidelijke gegevensbeschrijving. Leg afspraken contractueel vast.</t>
  </si>
  <si>
    <t>Houd bij beantwoording rekening met:
1. Of de profielen op individueel niveau er opgeslagen worden.
2. Op basis van welke gegevens de profielen worden opgesteld.
3. Welke profielen worden gebruikt.
4. Of een automatische beslissing gebaseerd wordt op gegevens.
5. Wat de logica achter deze beslissing is.
6. Partijen aan wie de gegevens worden verstrekt.</t>
  </si>
  <si>
    <t>Je loopt een verhoogd risico. Het bieden van een mogelijkheid tot correctie verbetert de gegevenskwaliteit. Als correcties niet doorgevoerd (kunnen) worden, verslechtert de gegevenskwaliteit en zijn de gegevens uiteindelijk (mogelijk) niet meer geschikt. Je loopt hiermee ook een compliance risico (zie art. 16 AVG).</t>
  </si>
  <si>
    <t>Hierbij kan gedacht worden aan een reactie op verzoeken of het geven van eigen verwijderingsmogelijkheden in de eigen gegevens door middel van een informatiesysteem (waarbij wel moet vast staan dat gegevens alleen verwijderd kunnen worden door personen die dat mogen).</t>
  </si>
  <si>
    <t>Je loopt een verhoogd risico. Betrokkenen hebben het recht om te verzoeken om  verwijdering van gegevens. Als er geen zwaarwegende redenen zijn om dit niet te doen, dient dit ook uitgevoerd te worden. In andere gevallen heeft de betrokkene het recht meegedeeld te worden om welke reden (deels) niet aan het verzoek wordt voldaan. Je loopt hiermee een compliance risico (zie art. 17 AVG).</t>
  </si>
  <si>
    <t>Het is niet voldoende om gegevens aan te merken als ‘verlopen’; na het aflopen van de bewaartermijn dienen deze daadwerkelijk verwijderd te worden. Houd bij de beantwoording van de vraag rekening met:
1. Of het mogelijk is (delen van) de gegevens te vernietigen of te verwijderen.
2. Indien de gegevens worden vernietigd of verwijderd, of dit ongedaan kan worden gemaakt.
3. Of de gegevens anoniem kunnen worden gemaakt om ze te bewaren.</t>
  </si>
  <si>
    <t xml:space="preserve">
Onderstaande vragen gaan je helpen bij het in kaart brengen van de privacy risico's (gedefinieerd als een verhoogde kans dat een risico gelopen wordt) die gepaard gaan met het (nieuwe) project.
De vragenlijst bestaat uit 7 onderdelen die achtereenvolgens ingaan op:
1. Privacy binnen het project, proces of de gegevensuitwisseling
2. De gegevens die je wilt gebruiken
3. De partijen die betrokken zijn bij de uitvoering van het project, proces of gegevensuitwisseling
4. Verzamelen van gegevens
5. Gebruik van gegevens
6. Bewaren en vernietigen van gegevens
7. Beveiligen van gegevens
Alle vragen kun je met ja of nee beantwoorden. Bij veel van de vragen is een toelichting gegeven. Soms is dit specifieke uitleg van de vraag, meestal wordt aangegeven met welke factoren rekening gehouden moet worden bij de beantwoording van de vraag. Uiteraard hangen de factoren waarmee je rekening moet houden af van het project, proces of gegevensuitwisseling en kunnen deze per project variëren. De genoemde factoren zijn daarmee ook niet uitputtend maar slechts richtinggevend.</t>
  </si>
  <si>
    <t>Elke handeling of elk geheel van handelingen met betrekking tot persoonsgegevens, waaronder in ieder geval het verzamelen, vastleggen, ordenen, bewaren, bijwerken, wijzigen, opvragen, raadplegen, gebruiken, verstrekken door middel van doorzending, verspreiding of enige andere vorm van terbeschikkingstelling, samenbrengen, met elkaar in verband brengen, alsmede het afschermen, uitwissen of vernietigen van gegevens.</t>
  </si>
  <si>
    <t>Je kunt stoppen. Uiteraard kunt je deze DPIA wel gebruiken om beter inzicht te krijgen in de risico’s van het project en daarmee je eigen risico (in de rol van bewerker of als betrokkene) inzichtelijk te maken.</t>
  </si>
  <si>
    <t>Uiteraard moeten ook in de toekomst de getroffen maatregelen in stand gehouden worden en worden gezorgd dat de risico’s worden beheerst (bijvoorbeeld door deze DPIA periodiek uit te voeren).</t>
  </si>
  <si>
    <r>
      <t xml:space="preserve">SMART staat voor: 
</t>
    </r>
    <r>
      <rPr>
        <b/>
        <sz val="9"/>
        <color theme="1"/>
        <rFont val="Arial"/>
        <family val="2"/>
      </rPr>
      <t>Specifiek;</t>
    </r>
    <r>
      <rPr>
        <sz val="9"/>
        <color theme="1"/>
        <rFont val="Arial"/>
        <family val="2"/>
      </rPr>
      <t xml:space="preserve"> de doelstelling moet eenduidig zijn
</t>
    </r>
    <r>
      <rPr>
        <b/>
        <sz val="9"/>
        <color theme="1"/>
        <rFont val="Arial"/>
        <family val="2"/>
      </rPr>
      <t>Meetbaar</t>
    </r>
    <r>
      <rPr>
        <sz val="9"/>
        <color theme="1"/>
        <rFont val="Arial"/>
        <family val="2"/>
      </rPr>
      <t xml:space="preserve">; onder welke (meetbare/observeerbare) voorwaarden of vorm is het doel bereikt.
</t>
    </r>
    <r>
      <rPr>
        <b/>
        <sz val="9"/>
        <color theme="1"/>
        <rFont val="Arial"/>
        <family val="2"/>
      </rPr>
      <t>Acceptabel</t>
    </r>
    <r>
      <rPr>
        <sz val="9"/>
        <color theme="1"/>
        <rFont val="Arial"/>
        <family val="2"/>
      </rPr>
      <t xml:space="preserve">; of deze acceptabel genoeg is voor de doelgroep en/of management; Is er iemand verantwoordelijk voor het realiseren van het doel?
</t>
    </r>
    <r>
      <rPr>
        <b/>
        <sz val="9"/>
        <color theme="1"/>
        <rFont val="Arial"/>
        <family val="2"/>
      </rPr>
      <t>Realistisch;</t>
    </r>
    <r>
      <rPr>
        <sz val="9"/>
        <color theme="1"/>
        <rFont val="Arial"/>
        <family val="2"/>
      </rPr>
      <t xml:space="preserve"> of de doelstelling haalbaar is.
</t>
    </r>
    <r>
      <rPr>
        <b/>
        <sz val="9"/>
        <color theme="1"/>
        <rFont val="Arial"/>
        <family val="2"/>
      </rPr>
      <t>Tijdgebonden</t>
    </r>
    <r>
      <rPr>
        <sz val="9"/>
        <color theme="1"/>
        <rFont val="Arial"/>
        <family val="2"/>
      </rPr>
      <t>; wanneer (in de tijd) het doel bereikt moet zijn.</t>
    </r>
  </si>
  <si>
    <t>Een SMART omschreven doelstelling is essentieel voor het maken van keuzes voor het inrichten van een kwalitatief goede gegevensverwerking. Bovendien loopt je organisatie compliance risico’s als het doel niet voldoende precies is omschreven (zie art. 5 AVG).</t>
  </si>
  <si>
    <t>Een nieuwe verwerking van persoonsgegevens.</t>
  </si>
  <si>
    <t>Je risicoprofiel verandert. Je wordt geadviseerd een compliance check uit te voeren. Dergelijke projecten vragen om een goede beoordeling van de consequenties op het gebied van privacy.</t>
  </si>
  <si>
    <t>Je kunt stoppen. De (mogelijke) privacyrisico’s van je verwerking zijn laag. Verder uitvoeren van deze DPIA heeft daarmee weinig toegevoegde waarde. Let op! Je dient wel aan de eisen van de AVG te voldoen. Dit kan door mideel van een compliance check worden vastgesteld.</t>
  </si>
  <si>
    <t>Is er (naast de AVG) wet- en regelgeving ten aanzien van persoonsgegevens waar het project, proces of gegevensuitwisseling mee te maken heeft?</t>
  </si>
  <si>
    <t>Je loopt een verhoogd risico. Hoe meer wet- en regelgeving hoe hoger het risico dat je hieraan niet voldoet. Een grote hoeveelheid wet- en regelgeving duidt tevens op het maatschappelijk belang dat wordt gehecht aan het onderwerp. Je wordt geadviseerd de van toepassing zijnde wet- en regelgeving in kaart te brengen en de (privacy) consequenties inzichtelijk te maken.</t>
  </si>
  <si>
    <t>Je loopt een verhoogd risico. De wijze waarop maatschappelijke belanghebbenden reageren varieert waardoor het project kan vertragen. Je wordt geadviseerd een plan te maken waarin je aangeeft op welke manier de verschillende belanghebbenden bij het project worden betrokken of over het project worden geïnformeerd.</t>
  </si>
  <si>
    <t>Op instellingsniveau (als verwerker) of als lid van een brancheorganisatie of AP.</t>
  </si>
  <si>
    <t xml:space="preserve">Het verwerken van zo min mogelijk gegevens heeft een aantal voordelen:
- De benodigde opslag en rekencapaciteit van je computer systemen is lager, waardoor prestaties, hersteltijden en service niveaus kunnen worden verhoogd.
- je zult minder gegevens te hoeven onderhouden en updaten en de kans op fouten wordt verkleind.
Bovendien loopt je organisatie compliance risico’s als je te veel gegevens voor het doel verzamelt.
(zie art. 5 AVG). </t>
  </si>
  <si>
    <t>Je loopt een verhoogd risico door het gebruiken van persoonsgegevens. Door het gebruik van geanonimiseerde en/of gepseudonimiseerde gegevens valt je niet meer onder het regime van de AVG. Je verwerkt immers geen persoonsgegevens meer. Door gegevens te anonimiseren of te pseudonimiseren kunt je het nemen van verdere maatregelen ter bescherming van de privacy van de betrokkenen minimaliseren. Je wordt geadviseerd periodiek na te gaan of de gegevens niet indirect herleidbaar zijn.</t>
  </si>
  <si>
    <t>Bijvoorbeeld minderjarige personen, verstandelijk gehandicapten, gedetineerden, onder toezicht gestelden, mensen van wie de fysieke veiligheid in gevaar is (zie opmerking).</t>
  </si>
  <si>
    <t>Je loopt een verhoogd risico. Indien deze gegevens worden misbruikt heeft dit negatieve beeldvorming in de publieke opinie over de organisatie tot gevolg. je wordt geadviseerd maatregelen te treffen op een hoger beveiligingsniveau (zie art. 28 AVG) en betrokkenen de mogelijkheid te bieden zich aan de verwerking te onttrekken.</t>
  </si>
  <si>
    <t>Je loopt een verhoogd risico. De kans op misbruik van de gegevens wordt groter naarmate je meer gegevens verwerkt. Je wordt geadviseerd maatregelen te treffen op een hoger beveiligingsniveau (zie art. 28 AVG).</t>
  </si>
  <si>
    <t>Voor gegevens die worden verwerkt buiten de Europese Economische Ruimte (EER) moet een adequaat niveau van bescherming geboden worden. Alle landen binnen de EER dienen te voldoen aan de Europese gegevensbeschermingsrichtlijn. De Europese Commissie neemt een beslissing over het passend zijn van het geboden beschermingsniveau voor landen buiten de EER. Een lijst van deze landen kan gevonden worden op internet: https://ec.europa.eu/info/law/law-topic/data-protection/data-transfers-outside-eu/adequacy-protection-personal-data-non-eu-countries_en#dataprotectionincountriesoutsidetheeu. Houd bij het beantwoorden van deze vraag rekening met:
1. Of de gegevens van het grondgebied komen waar ze worden opgeslagen.
2. Of de gegevens aan partijen worden verstrekt die niet op het grondgebied zijn gevestigd waar de gegevens worden verzameld.</t>
  </si>
  <si>
    <t>Je wordt geadviseerd na te gaan in hoeverre een adequaat beschermingsniveau wordt gebodendoor het betreffende land of de betreffende organisatie. Maak schriftelijke afspraken over hoe dit beschermingsniveau gehandhaafd kan worden.</t>
  </si>
  <si>
    <t>Indien gegevens verstrekt worden aan andere partijen zonder dat deze gegevens daarvoor verzameld zijn bestaat het risico dat deze gegevens niet geschikt zijn voor het doel en dat betrokkenen worden geschaad door de verdere verspreiding van de gegevens. Je hebt mogelijk een compliance risico (zie art. 5 AVG).</t>
  </si>
  <si>
    <t>4. Verzamelen van gegevens</t>
  </si>
  <si>
    <t>De verwerking van gegevens zonder dat dit publiekelijk bekend is of gemaakt kan worden brengt een hoog risico voor de betrokken met zich mee. Je wordt geadviseerd een belangenafweging te maken of het doel van de verwerking opweegt tegen de risico’s voor de betrokkenen.</t>
  </si>
  <si>
    <t>De AVG (art. 6) kent een beperkt aantal grondslagen op basis waarvan gegevens mogen worden verwerkt:
- Je vraagt toestemming.
- De gegevens zijn noodzakelijk voor de uitvoering van een overeenkomst waarbij de betrokkene een partij is.
- De gegevens zijn nodig voor het volgen van een wettelijke verplichting.
- De betrokkene heeft er een vitaal belang bij dat je de gegevens verzamelt.
- De gegevens zijn nodig voor de goede vervulling van een publiekrechtelijke taak.
- Je hebt een gerechtvaardigd belang bij de verwerking.</t>
  </si>
  <si>
    <t>Is duidelijk of je de gegevens verzamelt op basis van toestemming (opt-in) of op basis van een andere grondslag (opt-out)?</t>
  </si>
  <si>
    <t>Bij het verwerken van de gegevens moet duidelijk zijn of de betrokkene toestemming moet geven (opt-in) of dat niet hoeft, maar later bezwaar kan maken (opt-out).</t>
  </si>
  <si>
    <t>Je loopt een verhoogd risico.  Indien de betrokkene verrast wordt door de verwerking zonder toestemming bestaat het risico dat deze bezwaar maakt.</t>
  </si>
  <si>
    <t xml:space="preserve">Het verstrekken van informatie over welke gegevens worden verzameld draagt bij aan de transparantie en wekt vertrouwen bij de betrokkenen. Bovendien loop je een compliance risico indien de informatie niet wordt verstrekt (zie art. 13 AVG). </t>
  </si>
  <si>
    <t>Studie of research.</t>
  </si>
  <si>
    <t>Je wordt geadviseerd (per verstrekking) vast te leggen aan wie gegevens worden verstrekt. Eveneens wordt je geadviseerd om op het moment dat de gegevens worden verzameld, de betrokkenen te vertellen aan welke partijen de gegevens verstrekt zullen worden. Als laatste wordt je geadviseerd om - als betrokkenen daarom vragen - hen te vertellen welke informatie wanneer aan wie is verstrekt.</t>
  </si>
  <si>
    <t>Ga verder naar vraag 5.2.1.</t>
  </si>
  <si>
    <t>Ga verder naar vraag 5.3.</t>
  </si>
  <si>
    <t>Het gebruik van de gegevens dient in overeenstemming met het doel van de verwerking te zijn. Je loopt een compliance risico indien je hier niet aan voldoet (zie art. 5 AVG).</t>
  </si>
  <si>
    <t>Je loopt een verhoogd risico. Het is van belang dat de verwerkte gegevens juist zijn om ervoor te zorgen dat geen verkeerde conclusies worden getroffen of verkeerde acties worden ondernomen. Je loopt hiermee ook een compliance risico (zie art. 5 AVG).</t>
  </si>
  <si>
    <t xml:space="preserve">Ga verder met vraag 5.5. </t>
  </si>
  <si>
    <t>Je loopt een verhoogd risico dat de gegevens gebruikt worden of in de toekomst gebruikt gaan worden voor andere doeleinden dan oorspronkelijk voor verzameld (function creep). Je wordt geadviseerd maatregelen te treffen om deze zogenaamde function creep te voorkomen of onmogelijk te maken, bijvoorbeeld door het hanteren van strikte bewaar termijnen.</t>
  </si>
  <si>
    <t>Ga verder met vraag 5.8.</t>
  </si>
  <si>
    <t>Ga verder met vraag 5.9.</t>
  </si>
  <si>
    <t>Je loopt een verhoogd risico. Het nemen van beslissingen op basis van een bepaalde profilering kan uitgelegd worden als discriminatie van bepaalde bevolkings-, leeftijds- of andere groepen. Zorg ervoor dat - indien je toch gebruik maakt van profileringen - duidelijk is:
- Op basis waarvan deze profielen worden opgesteld.
- Welke beslissingen op welke wijze worden genomen op basis van de profielen.
- Of uit profielen gevoelige informatie is af te leiden. Zorg er ook voor dat indien nodig betrokkenen geïnformeerd worden over deze profilering en mogelijke beslissingen.</t>
  </si>
  <si>
    <t>Je loopt een verhoogd risico. Betrokkenen hebben het recht om hun gegevens in te zien. Hierbij is het van belang dat Je zelf ook een helder overzicht heeft van de gegevens die worden verwerkt en waar deze zich binnen de organisatie bevinden. Je loopt ook een compliance risico aangezien het verplicht is betrokkenen (op verzoek, eventueel tegen een redelijke vergoeding) inzage te geven (zie art. 15 AVG).</t>
  </si>
  <si>
    <t>Ga verder met 6.2.1.</t>
  </si>
  <si>
    <t>Je loopt een verhoogd risico. Indien gegevens oneindig bewaard worden wordt het risico dat deze gebruikt worden door ongeautoriseerde personen hoger. Eveneens brengt het kosten met zich mee om de gegevens te bewaren (en onderhouden). Daarnaast is het wenselijk (en in veel gevallen verplicht) gegevens op verzoek van de betrokkene te verwijderen. Je loopt hiermee een compliance risico. Je dient gegevens slechts zo lang te
bewaren als nodig is voor het voldoen aan de doelstellingen (zie art. 5 AVG). Je wordt geadviseerd de gegevens nadat ze niet meer nodig zijn te vernietigen (als een wettelijke verplichting om ze te bewaren dit niet in de weg staat) of indien dit niet mogelijk is te anonimiseren.
Ga verder met vraag 7.1.</t>
  </si>
  <si>
    <t>Beveiligingsbeleid is noodzakelijk voor het maken van keuzes en het effectief en efficiënt nemen van maatregelen die de gegevens beveiligen.</t>
  </si>
  <si>
    <t>Je wordt geadviseerd tijdens het project een informatiebeveiligingsplan op te stellen met daarin beveiligingsmaatregelen / maatregelen die voor een passende bescherming van de gegevens zorgen.</t>
  </si>
  <si>
    <t>art. 9 AVG: noemt zogenaamde bijzondere persoonsgegevens:  persoonsgegevens waaruit ras of etnische afkomst, politieke opvattingen, religieuze of levensbeschouwelijke overtuigingen, of het lidmaatschap van een vakbond blijken, en verwerking van genetische gegevens, biometrische gegevens met het oog op de unieke identificatie van een persoon, of gegevens over gezondheid, of gegevens met betrekking tot iemands seksueel gedrag of seksuele gerichtheid.                                                                            
art. 10 AVG: Persoonsgegevens betreffende strafrechtelijke veroordelingen en strafbare feiten of daarmee verband houdende veiligheidsmaatregelen mogen op grond van artikel 6, lid 1, alleen worden verwerkt onder toezicht van de overheid of indien de verwerking is toegestaan bij Unierechtelijke of lidstaatrechtelijke bepalingen die passende waarborgen voor de rechten en vrijheden van de betrokkenen bieden. Omvattende registers van strafrechtelijke veroordelingen mogen alleen worden bijgehouden onder toezicht van de overheid.</t>
  </si>
  <si>
    <t>3. Betrokken partijen</t>
  </si>
  <si>
    <t>2. De gegevens</t>
  </si>
  <si>
    <t>5. Gebruik van gegevens</t>
  </si>
  <si>
    <t>6. Bewaren en vernietigen</t>
  </si>
  <si>
    <t>Er bestaat een verhoogd risico dat er foutieve beslissingen genomen worden op basis van de gegevens waardoor schade voor betrokkenen of de organisatie kan ontstaan als gegevens onjuist, verouderd of onvolledig zijn. Zijn maatregelen genomen om dit te voorkomen?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</si>
</sst>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Arial"/>
      <family val="2"/>
    </font>
    <font>
      <sz val="9"/>
      <color theme="1"/>
      <name val="Arial"/>
      <family val="2"/>
    </font>
    <font>
      <b/>
      <sz val="9"/>
      <color theme="0"/>
      <name val="Arial"/>
      <family val="2"/>
    </font>
    <font>
      <b/>
      <sz val="9"/>
      <color theme="1"/>
      <name val="Arial"/>
      <family val="2"/>
    </font>
    <font>
      <b/>
      <sz val="12"/>
      <color theme="1"/>
      <name val="Arial"/>
      <family val="2"/>
    </font>
    <font>
      <sz val="8"/>
      <color rgb="FF000000"/>
      <name val="Segoe UI"/>
      <family val="2"/>
    </font>
    <font>
      <sz val="10"/>
      <color theme="1"/>
      <name val="Arial"/>
      <family val="2"/>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7" fillId="0" borderId="0"/>
  </cellStyleXfs>
  <cellXfs count="42">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2" fillId="2" borderId="0" xfId="0" applyFont="1" applyFill="1" applyAlignment="1">
      <alignment horizontal="left" vertical="top"/>
    </xf>
    <xf numFmtId="0" fontId="0" fillId="2" borderId="0" xfId="0" applyFill="1"/>
    <xf numFmtId="0" fontId="4" fillId="0" borderId="0" xfId="0" applyFont="1" applyAlignment="1">
      <alignment horizontal="left" vertical="top"/>
    </xf>
    <xf numFmtId="0" fontId="4" fillId="0" borderId="0" xfId="0" applyFont="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vertical="top"/>
    </xf>
    <xf numFmtId="0" fontId="1" fillId="2" borderId="0" xfId="0" applyFont="1" applyFill="1" applyAlignment="1">
      <alignmen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3" borderId="1" xfId="0" applyFont="1" applyFill="1" applyBorder="1" applyAlignment="1">
      <alignment horizontal="left" vertical="top"/>
    </xf>
    <xf numFmtId="0" fontId="1" fillId="0" borderId="1" xfId="0" applyFont="1" applyBorder="1" applyAlignment="1">
      <alignment horizontal="right" vertical="top"/>
    </xf>
    <xf numFmtId="0" fontId="1" fillId="0" borderId="1" xfId="0" applyFont="1" applyBorder="1" applyAlignment="1">
      <alignment horizontal="left" vertical="top"/>
    </xf>
    <xf numFmtId="0" fontId="1"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1" fillId="0" borderId="0" xfId="0" applyFont="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7" fillId="0" borderId="0" xfId="1"/>
    <xf numFmtId="0" fontId="7" fillId="4" borderId="0" xfId="1" applyFill="1"/>
    <xf numFmtId="164" fontId="7" fillId="0" borderId="0" xfId="1" applyNumberFormat="1"/>
    <xf numFmtId="0" fontId="8" fillId="0" borderId="0" xfId="1" applyFont="1"/>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2" fillId="2" borderId="1" xfId="0" applyFont="1" applyFill="1" applyBorder="1" applyAlignment="1">
      <alignment horizontal="left" vertical="top"/>
    </xf>
    <xf numFmtId="0" fontId="3" fillId="2" borderId="1" xfId="0" applyFont="1" applyFill="1" applyBorder="1" applyAlignment="1">
      <alignment horizontal="left" vertical="top"/>
    </xf>
    <xf numFmtId="0" fontId="2" fillId="2" borderId="1" xfId="0" applyFont="1" applyFill="1" applyBorder="1" applyAlignment="1">
      <alignment horizontal="center" vertical="top"/>
    </xf>
    <xf numFmtId="0" fontId="3" fillId="2" borderId="1" xfId="0" applyFont="1" applyFill="1" applyBorder="1" applyAlignment="1">
      <alignment horizontal="center" vertical="top"/>
    </xf>
    <xf numFmtId="0" fontId="2" fillId="2" borderId="0" xfId="0" applyFont="1" applyFill="1" applyAlignment="1">
      <alignment horizontal="center"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3" fillId="3" borderId="1" xfId="0" applyFont="1" applyFill="1" applyBorder="1" applyAlignment="1">
      <alignment horizontal="left" vertical="top"/>
    </xf>
  </cellXfs>
  <cellStyles count="2">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Privacy</a:t>
            </a:r>
            <a:r>
              <a:rPr lang="en-US" baseline="0">
                <a:latin typeface="Arial" panose="020B0604020202020204" pitchFamily="34" charset="0"/>
                <a:cs typeface="Arial" panose="020B0604020202020204" pitchFamily="34" charset="0"/>
              </a:rPr>
              <a:t> risico's per onderwerp</a:t>
            </a:r>
            <a:r>
              <a:rPr lang="en-US">
                <a:latin typeface="Arial" panose="020B0604020202020204" pitchFamily="34" charset="0"/>
                <a:cs typeface="Arial" panose="020B0604020202020204" pitchFamily="34" charset="0"/>
              </a:rPr>
              <a:t> </a:t>
            </a:r>
          </a:p>
        </c:rich>
      </c:tx>
      <c:overlay val="0"/>
      <c:spPr>
        <a:noFill/>
        <a:ln>
          <a:noFill/>
        </a:ln>
        <a:effectLst/>
      </c:spPr>
    </c:title>
    <c:autoTitleDeleted val="0"/>
    <c:plotArea>
      <c:layout/>
      <c:barChart>
        <c:barDir val="col"/>
        <c:grouping val="clustered"/>
        <c:varyColors val="0"/>
        <c:ser>
          <c:idx val="0"/>
          <c:order val="0"/>
          <c:tx>
            <c:strRef>
              <c:f>Data!$B$1</c:f>
              <c:strCache>
                <c:ptCount val="1"/>
                <c:pt idx="0">
                  <c:v>Percentage </c:v>
                </c:pt>
              </c:strCache>
            </c:strRef>
          </c:tx>
          <c:spPr>
            <a:solidFill>
              <a:schemeClr val="accent2"/>
            </a:solidFill>
            <a:ln>
              <a:noFill/>
            </a:ln>
            <a:effectLst/>
          </c:spPr>
          <c:invertIfNegative val="0"/>
          <c:cat>
            <c:strRef>
              <c:f>Data!$A$2:$A$8</c:f>
              <c:strCache>
                <c:ptCount val="7"/>
                <c:pt idx="0">
                  <c:v>Privacy in het project, proces</c:v>
                </c:pt>
                <c:pt idx="1">
                  <c:v>Gegevens die worden gebruikt</c:v>
                </c:pt>
                <c:pt idx="2">
                  <c:v>Betrokken partijen</c:v>
                </c:pt>
                <c:pt idx="3">
                  <c:v>Verzamelen van de gegegevens</c:v>
                </c:pt>
                <c:pt idx="4">
                  <c:v>Gebruik van de gegevens</c:v>
                </c:pt>
                <c:pt idx="5">
                  <c:v>Bewaren en vernietigen </c:v>
                </c:pt>
                <c:pt idx="6">
                  <c:v>Beveiligen van gegevens. </c:v>
                </c:pt>
              </c:strCache>
            </c:strRef>
          </c:cat>
          <c:val>
            <c:numRef>
              <c:f>Data!$B$2:$B$8</c:f>
              <c:numCache>
                <c:formatCode>General</c:formatCode>
                <c:ptCount val="7"/>
                <c:pt idx="0">
                  <c:v>6.25</c:v>
                </c:pt>
                <c:pt idx="1">
                  <c:v>0</c:v>
                </c:pt>
                <c:pt idx="2">
                  <c:v>0</c:v>
                </c:pt>
                <c:pt idx="3">
                  <c:v>0</c:v>
                </c:pt>
                <c:pt idx="4">
                  <c:v>0</c:v>
                </c:pt>
                <c:pt idx="5">
                  <c:v>0</c:v>
                </c:pt>
                <c:pt idx="6">
                  <c:v>50</c:v>
                </c:pt>
              </c:numCache>
            </c:numRef>
          </c:val>
          <c:extLst xmlns:c16r2="http://schemas.microsoft.com/office/drawing/2015/06/chart">
            <c:ext xmlns:c16="http://schemas.microsoft.com/office/drawing/2014/chart" uri="{C3380CC4-5D6E-409C-BE32-E72D297353CC}">
              <c16:uniqueId val="{00000000-99B3-4EB1-AF74-87D6F615B7C3}"/>
            </c:ext>
          </c:extLst>
        </c:ser>
        <c:dLbls>
          <c:showLegendKey val="0"/>
          <c:showVal val="0"/>
          <c:showCatName val="0"/>
          <c:showSerName val="0"/>
          <c:showPercent val="0"/>
          <c:showBubbleSize val="0"/>
        </c:dLbls>
        <c:gapWidth val="219"/>
        <c:overlap val="-27"/>
        <c:axId val="263505408"/>
        <c:axId val="263506944"/>
      </c:barChart>
      <c:catAx>
        <c:axId val="26350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l-NL"/>
          </a:p>
        </c:txPr>
        <c:crossAx val="263506944"/>
        <c:crosses val="autoZero"/>
        <c:auto val="1"/>
        <c:lblAlgn val="ctr"/>
        <c:lblOffset val="100"/>
        <c:noMultiLvlLbl val="0"/>
      </c:catAx>
      <c:valAx>
        <c:axId val="263506944"/>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63505408"/>
        <c:crosses val="autoZero"/>
        <c:crossBetween val="between"/>
      </c:valAx>
      <c:spPr>
        <a:noFill/>
        <a:ln>
          <a:noFill/>
        </a:ln>
        <a:effectLst/>
      </c:spPr>
    </c:plotArea>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prstDash val="solid"/>
      <a:round/>
    </a:ln>
    <a:effectLst/>
  </c:spPr>
  <c:txPr>
    <a:bodyPr/>
    <a:lstStyle/>
    <a:p>
      <a:pPr>
        <a:defRPr/>
      </a:pPr>
      <a:endParaRPr lang="nl-NL"/>
    </a:p>
  </c:tx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0"/>
              <a:t>Privacy Impact </a:t>
            </a:r>
          </a:p>
        </c:rich>
      </c:tx>
      <c:overlay val="0"/>
      <c:spPr>
        <a:noFill/>
        <a:ln>
          <a:noFill/>
        </a:ln>
        <a:effectLst/>
      </c:spPr>
    </c:title>
    <c:autoTitleDeleted val="0"/>
    <c:plotArea>
      <c:layout>
        <c:manualLayout>
          <c:layoutTarget val="inner"/>
          <c:xMode val="edge"/>
          <c:yMode val="edge"/>
          <c:x val="7.6164509202619593E-2"/>
          <c:y val="0.15821094206184522"/>
          <c:w val="0.83905222915131472"/>
          <c:h val="0.70739276460066969"/>
        </c:manualLayout>
      </c:layout>
      <c:bubbleChart>
        <c:varyColors val="0"/>
        <c:ser>
          <c:idx val="0"/>
          <c:order val="0"/>
          <c:tx>
            <c:strRef>
              <c:f>Data!$A$12</c:f>
              <c:strCache>
                <c:ptCount val="1"/>
                <c:pt idx="0">
                  <c:v>Privacy Impact</c:v>
                </c:pt>
              </c:strCache>
            </c:strRef>
          </c:tx>
          <c:spPr>
            <a:solidFill>
              <a:srgbClr val="002060"/>
            </a:solidFill>
            <a:ln w="25400">
              <a:noFill/>
            </a:ln>
            <a:effectLst/>
          </c:spPr>
          <c:invertIfNegative val="0"/>
          <c:dPt>
            <c:idx val="0"/>
            <c:invertIfNegative val="0"/>
            <c:bubble3D val="0"/>
            <c:spPr>
              <a:solidFill>
                <a:schemeClr val="accent1">
                  <a:lumMod val="60000"/>
                  <a:lumOff val="40000"/>
                </a:schemeClr>
              </a:solidFill>
              <a:ln w="25400">
                <a:noFill/>
              </a:ln>
              <a:effectLst/>
            </c:spPr>
            <c:extLst xmlns:c16r2="http://schemas.microsoft.com/office/drawing/2015/06/chart">
              <c:ext xmlns:c16="http://schemas.microsoft.com/office/drawing/2014/chart" uri="{C3380CC4-5D6E-409C-BE32-E72D297353CC}">
                <c16:uniqueId val="{00000001-0066-435C-BC38-9D727B647BC8}"/>
              </c:ext>
            </c:extLst>
          </c:dPt>
          <c:xVal>
            <c:numRef>
              <c:f>Data!$B$12</c:f>
              <c:numCache>
                <c:formatCode>General</c:formatCode>
                <c:ptCount val="1"/>
                <c:pt idx="0">
                  <c:v>1.1666666666666667</c:v>
                </c:pt>
              </c:numCache>
            </c:numRef>
          </c:xVal>
          <c:yVal>
            <c:numRef>
              <c:f>Data!$C$12</c:f>
              <c:numCache>
                <c:formatCode>General</c:formatCode>
                <c:ptCount val="1"/>
                <c:pt idx="0">
                  <c:v>0.79629629629629639</c:v>
                </c:pt>
              </c:numCache>
            </c:numRef>
          </c:yVal>
          <c:bubbleSize>
            <c:numRef>
              <c:f>Data!$D$12</c:f>
              <c:numCache>
                <c:formatCode>General</c:formatCode>
                <c:ptCount val="1"/>
                <c:pt idx="0">
                  <c:v>0.92901234567901247</c:v>
                </c:pt>
              </c:numCache>
            </c:numRef>
          </c:bubbleSize>
          <c:bubble3D val="0"/>
          <c:extLst xmlns:c16r2="http://schemas.microsoft.com/office/drawing/2015/06/chart">
            <c:ext xmlns:c16="http://schemas.microsoft.com/office/drawing/2014/chart" uri="{C3380CC4-5D6E-409C-BE32-E72D297353CC}">
              <c16:uniqueId val="{00000002-0066-435C-BC38-9D727B647BC8}"/>
            </c:ext>
          </c:extLst>
        </c:ser>
        <c:dLbls>
          <c:showLegendKey val="0"/>
          <c:showVal val="0"/>
          <c:showCatName val="0"/>
          <c:showSerName val="0"/>
          <c:showPercent val="0"/>
          <c:showBubbleSize val="0"/>
        </c:dLbls>
        <c:bubbleScale val="40"/>
        <c:showNegBubbles val="0"/>
        <c:axId val="263754112"/>
        <c:axId val="263756032"/>
      </c:bubbleChart>
      <c:valAx>
        <c:axId val="263754112"/>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nl-NL" sz="1000" b="1">
                    <a:latin typeface="Arial" panose="020B0604020202020204" pitchFamily="34" charset="0"/>
                    <a:cs typeface="Arial" panose="020B0604020202020204" pitchFamily="34" charset="0"/>
                  </a:rPr>
                  <a:t>Betrokkene</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63756032"/>
        <c:crosses val="autoZero"/>
        <c:crossBetween val="midCat"/>
        <c:majorUnit val="1"/>
      </c:valAx>
      <c:valAx>
        <c:axId val="263756032"/>
        <c:scaling>
          <c:orientation val="minMax"/>
          <c:max val="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nl-NL" sz="1000" b="1">
                    <a:latin typeface="Arial" panose="020B0604020202020204" pitchFamily="34" charset="0"/>
                    <a:cs typeface="Arial" panose="020B0604020202020204" pitchFamily="34" charset="0"/>
                  </a:rPr>
                  <a:t>Organisatie</a:t>
                </a:r>
              </a:p>
            </c:rich>
          </c:tx>
          <c:overlay val="0"/>
          <c:spPr>
            <a:noFill/>
            <a:ln>
              <a:noFill/>
            </a:ln>
            <a:effectLst/>
          </c:sp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63754112"/>
        <c:crosses val="autoZero"/>
        <c:crossBetween val="midCat"/>
        <c:majorUnit val="1"/>
      </c:valAx>
      <c:spPr>
        <a:gradFill flip="none" rotWithShape="1">
          <a:gsLst>
            <a:gs pos="58000">
              <a:srgbClr val="FFFF00">
                <a:alpha val="77000"/>
              </a:srgbClr>
            </a:gs>
            <a:gs pos="100000">
              <a:schemeClr val="accent6">
                <a:alpha val="80000"/>
              </a:schemeClr>
            </a:gs>
            <a:gs pos="18000">
              <a:srgbClr val="FF0000">
                <a:alpha val="80000"/>
              </a:srgbClr>
            </a:gs>
          </a:gsLst>
          <a:lin ang="8100000" scaled="1"/>
          <a:tileRect/>
        </a:gradFill>
        <a:ln>
          <a:solidFill>
            <a:schemeClr val="accent1"/>
          </a:solidFill>
        </a:ln>
        <a:effectLst/>
      </c:spPr>
    </c:plotArea>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trlProps/ctrlProp1.xml><?xml version="1.0" encoding="utf-8"?>
<formControlPr xmlns="http://schemas.microsoft.com/office/spreadsheetml/2009/9/main" objectType="Radio" checked="Checked" firstButton="1" fmlaLink="$F$6" noThreeD="1"/>
</file>

<file path=xl/ctrlProps/ctrlProp10.xml><?xml version="1.0" encoding="utf-8"?>
<formControlPr xmlns="http://schemas.microsoft.com/office/spreadsheetml/2009/9/main" objectType="Radio" firstButton="1" fmlaLink="$F$8" noThreeD="1"/>
</file>

<file path=xl/ctrlProps/ctrlProp100.xml><?xml version="1.0" encoding="utf-8"?>
<formControlPr xmlns="http://schemas.microsoft.com/office/spreadsheetml/2009/9/main" objectType="Radio" firstButton="1" fmlaLink="$F$43"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fmlaLink="$F$44"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F$45"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F$46"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F$47"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F$48"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F$49"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F$50"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F$5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F$52"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F$9" noThreeD="1"/>
</file>

<file path=xl/ctrlProps/ctrlProp130.xml><?xml version="1.0" encoding="utf-8"?>
<formControlPr xmlns="http://schemas.microsoft.com/office/spreadsheetml/2009/9/main" objectType="Radio" firstButton="1" fmlaLink="$F$54"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fmlaLink="$F$55"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fmlaLink="$F$56"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fmlaLink="$F$57"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F$58"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checked="Checked" firstButton="1" fmlaLink="$F$59"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fmlaLink="$F$60"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fmlaLink="$F$6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fmlaLink="$F$62"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fmlaLink="$F$63"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F$11" noThreeD="1"/>
</file>

<file path=xl/ctrlProps/ctrlProp160.xml><?xml version="1.0" encoding="utf-8"?>
<formControlPr xmlns="http://schemas.microsoft.com/office/spreadsheetml/2009/9/main" objectType="Radio" firstButton="1" fmlaLink="$F$64"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firstButton="1" fmlaLink="$F$65"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fmlaLink="$F$66"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fmlaLink="$F$67"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fmlaLink="$F$68"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firstButton="1" fmlaLink="$F$70"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fmlaLink="$F$7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fmlaLink="$F$72"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checked="Checked" firstButton="1" fmlaLink="$F$74"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fmlaLink="$F$75" noThreeD="1"/>
</file>

<file path=xl/ctrlProps/ctrlProp188.xml><?xml version="1.0" encoding="utf-8"?>
<formControlPr xmlns="http://schemas.microsoft.com/office/spreadsheetml/2009/9/main" objectType="Radio" checked="Checked"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F$12"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F$13"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F$14"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F$15"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F$16"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F$17"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F$18"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F$5" noThreeD="1"/>
</file>

<file path=xl/ctrlProps/ctrlProp40.xml><?xml version="1.0" encoding="utf-8"?>
<formControlPr xmlns="http://schemas.microsoft.com/office/spreadsheetml/2009/9/main" objectType="Radio" firstButton="1" fmlaLink="$F$19"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F$20"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F$2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F$22"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F$24"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F$25"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F$26"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F$28"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F$29"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F$30"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F$7" noThreeD="1"/>
</file>

<file path=xl/ctrlProps/ctrlProp70.xml><?xml version="1.0" encoding="utf-8"?>
<formControlPr xmlns="http://schemas.microsoft.com/office/spreadsheetml/2009/9/main" objectType="Radio" firstButton="1" fmlaLink="$F$3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F$32"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F$33"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F$34"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F$36"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F$37"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F$38"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F$39"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fmlaLink="$F$40"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F$42"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27757</xdr:colOff>
      <xdr:row>0</xdr:row>
      <xdr:rowOff>77347</xdr:rowOff>
    </xdr:from>
    <xdr:to>
      <xdr:col>6</xdr:col>
      <xdr:colOff>674076</xdr:colOff>
      <xdr:row>15</xdr:row>
      <xdr:rowOff>5862</xdr:rowOff>
    </xdr:to>
    <xdr:graphicFrame macro="">
      <xdr:nvGraphicFramePr>
        <xdr:cNvPr id="3" name="Grafiek 2">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33617</xdr:rowOff>
    </xdr:from>
    <xdr:to>
      <xdr:col>6</xdr:col>
      <xdr:colOff>674076</xdr:colOff>
      <xdr:row>28</xdr:row>
      <xdr:rowOff>527539</xdr:rowOff>
    </xdr:to>
    <xdr:graphicFrame macro="">
      <xdr:nvGraphicFramePr>
        <xdr:cNvPr id="4" name="Grafiek 3">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5</xdr:row>
          <xdr:rowOff>47625</xdr:rowOff>
        </xdr:from>
        <xdr:to>
          <xdr:col>3</xdr:col>
          <xdr:colOff>342900</xdr:colOff>
          <xdr:row>5</xdr:row>
          <xdr:rowOff>257175</xdr:rowOff>
        </xdr:to>
        <xdr:sp macro="" textlink="">
          <xdr:nvSpPr>
            <xdr:cNvPr id="1130" name="Option Button 106" hidden="1">
              <a:extLst>
                <a:ext uri="{63B3BB69-23CF-44E3-9099-C40C66FF867C}">
                  <a14:compatExt spid="_x0000_s1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47625</xdr:rowOff>
        </xdr:from>
        <xdr:to>
          <xdr:col>4</xdr:col>
          <xdr:colOff>342900</xdr:colOff>
          <xdr:row>5</xdr:row>
          <xdr:rowOff>257175</xdr:rowOff>
        </xdr:to>
        <xdr:sp macro="" textlink="">
          <xdr:nvSpPr>
            <xdr:cNvPr id="1131" name="Option Button 107" hidden="1">
              <a:extLst>
                <a:ext uri="{63B3BB69-23CF-44E3-9099-C40C66FF867C}">
                  <a14:compatExt spid="_x0000_s1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9525</xdr:rowOff>
        </xdr:from>
        <xdr:to>
          <xdr:col>5</xdr:col>
          <xdr:colOff>0</xdr:colOff>
          <xdr:row>5</xdr:row>
          <xdr:rowOff>314325</xdr:rowOff>
        </xdr:to>
        <xdr:sp macro="" textlink="">
          <xdr:nvSpPr>
            <xdr:cNvPr id="1132" name="Group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47625</xdr:rowOff>
        </xdr:from>
        <xdr:to>
          <xdr:col>3</xdr:col>
          <xdr:colOff>342900</xdr:colOff>
          <xdr:row>4</xdr:row>
          <xdr:rowOff>257175</xdr:rowOff>
        </xdr:to>
        <xdr:sp macro="" textlink="">
          <xdr:nvSpPr>
            <xdr:cNvPr id="1142" name="Option Button 118" hidden="1">
              <a:extLst>
                <a:ext uri="{63B3BB69-23CF-44E3-9099-C40C66FF867C}">
                  <a14:compatExt spid="_x0000_s11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47625</xdr:rowOff>
        </xdr:from>
        <xdr:to>
          <xdr:col>4</xdr:col>
          <xdr:colOff>342900</xdr:colOff>
          <xdr:row>4</xdr:row>
          <xdr:rowOff>257175</xdr:rowOff>
        </xdr:to>
        <xdr:sp macro="" textlink="">
          <xdr:nvSpPr>
            <xdr:cNvPr id="1143" name="Option Button 119" hidden="1">
              <a:extLst>
                <a:ext uri="{63B3BB69-23CF-44E3-9099-C40C66FF867C}">
                  <a14:compatExt spid="_x0000_s1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9525</xdr:rowOff>
        </xdr:from>
        <xdr:to>
          <xdr:col>5</xdr:col>
          <xdr:colOff>0</xdr:colOff>
          <xdr:row>4</xdr:row>
          <xdr:rowOff>314325</xdr:rowOff>
        </xdr:to>
        <xdr:sp macro="" textlink="">
          <xdr:nvSpPr>
            <xdr:cNvPr id="1144" name="Group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47625</xdr:rowOff>
        </xdr:from>
        <xdr:to>
          <xdr:col>3</xdr:col>
          <xdr:colOff>342900</xdr:colOff>
          <xdr:row>6</xdr:row>
          <xdr:rowOff>257175</xdr:rowOff>
        </xdr:to>
        <xdr:sp macro="" textlink="">
          <xdr:nvSpPr>
            <xdr:cNvPr id="1145" name="Option Button 121" hidden="1">
              <a:extLst>
                <a:ext uri="{63B3BB69-23CF-44E3-9099-C40C66FF867C}">
                  <a14:compatExt spid="_x0000_s1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47625</xdr:rowOff>
        </xdr:from>
        <xdr:to>
          <xdr:col>4</xdr:col>
          <xdr:colOff>342900</xdr:colOff>
          <xdr:row>6</xdr:row>
          <xdr:rowOff>257175</xdr:rowOff>
        </xdr:to>
        <xdr:sp macro="" textlink="">
          <xdr:nvSpPr>
            <xdr:cNvPr id="1146" name="Option Button 122" hidden="1">
              <a:extLst>
                <a:ext uri="{63B3BB69-23CF-44E3-9099-C40C66FF867C}">
                  <a14:compatExt spid="_x0000_s1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9525</xdr:rowOff>
        </xdr:from>
        <xdr:to>
          <xdr:col>5</xdr:col>
          <xdr:colOff>0</xdr:colOff>
          <xdr:row>6</xdr:row>
          <xdr:rowOff>314325</xdr:rowOff>
        </xdr:to>
        <xdr:sp macro="" textlink="">
          <xdr:nvSpPr>
            <xdr:cNvPr id="1147" name="Group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66675</xdr:rowOff>
        </xdr:from>
        <xdr:to>
          <xdr:col>3</xdr:col>
          <xdr:colOff>342900</xdr:colOff>
          <xdr:row>7</xdr:row>
          <xdr:rowOff>295275</xdr:rowOff>
        </xdr:to>
        <xdr:sp macro="" textlink="">
          <xdr:nvSpPr>
            <xdr:cNvPr id="1148" name="Option Button 124" hidden="1">
              <a:extLst>
                <a:ext uri="{63B3BB69-23CF-44E3-9099-C40C66FF867C}">
                  <a14:compatExt spid="_x0000_s1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66675</xdr:rowOff>
        </xdr:from>
        <xdr:to>
          <xdr:col>4</xdr:col>
          <xdr:colOff>342900</xdr:colOff>
          <xdr:row>7</xdr:row>
          <xdr:rowOff>295275</xdr:rowOff>
        </xdr:to>
        <xdr:sp macro="" textlink="">
          <xdr:nvSpPr>
            <xdr:cNvPr id="1149" name="Option Button 125" hidden="1">
              <a:extLst>
                <a:ext uri="{63B3BB69-23CF-44E3-9099-C40C66FF867C}">
                  <a14:compatExt spid="_x0000_s11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28575</xdr:rowOff>
        </xdr:from>
        <xdr:to>
          <xdr:col>5</xdr:col>
          <xdr:colOff>0</xdr:colOff>
          <xdr:row>7</xdr:row>
          <xdr:rowOff>333375</xdr:rowOff>
        </xdr:to>
        <xdr:sp macro="" textlink="">
          <xdr:nvSpPr>
            <xdr:cNvPr id="1150" name="Group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47625</xdr:rowOff>
        </xdr:from>
        <xdr:to>
          <xdr:col>3</xdr:col>
          <xdr:colOff>342900</xdr:colOff>
          <xdr:row>8</xdr:row>
          <xdr:rowOff>276225</xdr:rowOff>
        </xdr:to>
        <xdr:sp macro="" textlink="">
          <xdr:nvSpPr>
            <xdr:cNvPr id="1151" name="Option Button 127" hidden="1">
              <a:extLst>
                <a:ext uri="{63B3BB69-23CF-44E3-9099-C40C66FF867C}">
                  <a14:compatExt spid="_x0000_s1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47625</xdr:rowOff>
        </xdr:from>
        <xdr:to>
          <xdr:col>4</xdr:col>
          <xdr:colOff>342900</xdr:colOff>
          <xdr:row>8</xdr:row>
          <xdr:rowOff>276225</xdr:rowOff>
        </xdr:to>
        <xdr:sp macro="" textlink="">
          <xdr:nvSpPr>
            <xdr:cNvPr id="1152" name="Option Button 128" hidden="1">
              <a:extLst>
                <a:ext uri="{63B3BB69-23CF-44E3-9099-C40C66FF867C}">
                  <a14:compatExt spid="_x0000_s11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9525</xdr:rowOff>
        </xdr:from>
        <xdr:to>
          <xdr:col>5</xdr:col>
          <xdr:colOff>0</xdr:colOff>
          <xdr:row>8</xdr:row>
          <xdr:rowOff>314325</xdr:rowOff>
        </xdr:to>
        <xdr:sp macro="" textlink="">
          <xdr:nvSpPr>
            <xdr:cNvPr id="1153" name="Group Box 129" hidden="1">
              <a:extLst>
                <a:ext uri="{63B3BB69-23CF-44E3-9099-C40C66FF867C}">
                  <a14:compatExt spid="_x0000_s1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47625</xdr:rowOff>
        </xdr:from>
        <xdr:to>
          <xdr:col>3</xdr:col>
          <xdr:colOff>342900</xdr:colOff>
          <xdr:row>10</xdr:row>
          <xdr:rowOff>276225</xdr:rowOff>
        </xdr:to>
        <xdr:sp macro="" textlink="">
          <xdr:nvSpPr>
            <xdr:cNvPr id="1154" name="Option Button 130" hidden="1">
              <a:extLst>
                <a:ext uri="{63B3BB69-23CF-44E3-9099-C40C66FF867C}">
                  <a14:compatExt spid="_x0000_s1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47625</xdr:rowOff>
        </xdr:from>
        <xdr:to>
          <xdr:col>4</xdr:col>
          <xdr:colOff>342900</xdr:colOff>
          <xdr:row>10</xdr:row>
          <xdr:rowOff>276225</xdr:rowOff>
        </xdr:to>
        <xdr:sp macro="" textlink="">
          <xdr:nvSpPr>
            <xdr:cNvPr id="1155" name="Option Button 131" hidden="1">
              <a:extLst>
                <a:ext uri="{63B3BB69-23CF-44E3-9099-C40C66FF867C}">
                  <a14:compatExt spid="_x0000_s1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9525</xdr:rowOff>
        </xdr:from>
        <xdr:to>
          <xdr:col>5</xdr:col>
          <xdr:colOff>0</xdr:colOff>
          <xdr:row>10</xdr:row>
          <xdr:rowOff>314325</xdr:rowOff>
        </xdr:to>
        <xdr:sp macro="" textlink="">
          <xdr:nvSpPr>
            <xdr:cNvPr id="1156" name="Group Box 132" hidden="1">
              <a:extLst>
                <a:ext uri="{63B3BB69-23CF-44E3-9099-C40C66FF867C}">
                  <a14:compatExt spid="_x0000_s1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47625</xdr:rowOff>
        </xdr:from>
        <xdr:to>
          <xdr:col>3</xdr:col>
          <xdr:colOff>342900</xdr:colOff>
          <xdr:row>11</xdr:row>
          <xdr:rowOff>276225</xdr:rowOff>
        </xdr:to>
        <xdr:sp macro="" textlink="">
          <xdr:nvSpPr>
            <xdr:cNvPr id="1157" name="Option Button 133" hidden="1">
              <a:extLst>
                <a:ext uri="{63B3BB69-23CF-44E3-9099-C40C66FF867C}">
                  <a14:compatExt spid="_x0000_s11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47625</xdr:rowOff>
        </xdr:from>
        <xdr:to>
          <xdr:col>4</xdr:col>
          <xdr:colOff>342900</xdr:colOff>
          <xdr:row>11</xdr:row>
          <xdr:rowOff>276225</xdr:rowOff>
        </xdr:to>
        <xdr:sp macro="" textlink="">
          <xdr:nvSpPr>
            <xdr:cNvPr id="1158" name="Option Button 134" hidden="1">
              <a:extLst>
                <a:ext uri="{63B3BB69-23CF-44E3-9099-C40C66FF867C}">
                  <a14:compatExt spid="_x0000_s11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9525</xdr:rowOff>
        </xdr:from>
        <xdr:to>
          <xdr:col>5</xdr:col>
          <xdr:colOff>0</xdr:colOff>
          <xdr:row>11</xdr:row>
          <xdr:rowOff>304800</xdr:rowOff>
        </xdr:to>
        <xdr:sp macro="" textlink="">
          <xdr:nvSpPr>
            <xdr:cNvPr id="1159" name="Group Box 135" hidden="1">
              <a:extLst>
                <a:ext uri="{63B3BB69-23CF-44E3-9099-C40C66FF867C}">
                  <a14:compatExt spid="_x0000_s1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47625</xdr:rowOff>
        </xdr:from>
        <xdr:to>
          <xdr:col>3</xdr:col>
          <xdr:colOff>342900</xdr:colOff>
          <xdr:row>12</xdr:row>
          <xdr:rowOff>304800</xdr:rowOff>
        </xdr:to>
        <xdr:sp macro="" textlink="">
          <xdr:nvSpPr>
            <xdr:cNvPr id="1160" name="Option Button 136" hidden="1">
              <a:extLst>
                <a:ext uri="{63B3BB69-23CF-44E3-9099-C40C66FF867C}">
                  <a14:compatExt spid="_x0000_s11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47625</xdr:rowOff>
        </xdr:from>
        <xdr:to>
          <xdr:col>4</xdr:col>
          <xdr:colOff>342900</xdr:colOff>
          <xdr:row>12</xdr:row>
          <xdr:rowOff>304800</xdr:rowOff>
        </xdr:to>
        <xdr:sp macro="" textlink="">
          <xdr:nvSpPr>
            <xdr:cNvPr id="1161" name="Option Button 137" hidden="1">
              <a:extLst>
                <a:ext uri="{63B3BB69-23CF-44E3-9099-C40C66FF867C}">
                  <a14:compatExt spid="_x0000_s1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9525</xdr:rowOff>
        </xdr:from>
        <xdr:to>
          <xdr:col>5</xdr:col>
          <xdr:colOff>0</xdr:colOff>
          <xdr:row>12</xdr:row>
          <xdr:rowOff>304800</xdr:rowOff>
        </xdr:to>
        <xdr:sp macro="" textlink="">
          <xdr:nvSpPr>
            <xdr:cNvPr id="1162" name="Group Box 138" hidden="1">
              <a:extLst>
                <a:ext uri="{63B3BB69-23CF-44E3-9099-C40C66FF867C}">
                  <a14:compatExt spid="_x0000_s1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66675</xdr:rowOff>
        </xdr:from>
        <xdr:to>
          <xdr:col>3</xdr:col>
          <xdr:colOff>342900</xdr:colOff>
          <xdr:row>13</xdr:row>
          <xdr:rowOff>295275</xdr:rowOff>
        </xdr:to>
        <xdr:sp macro="" textlink="">
          <xdr:nvSpPr>
            <xdr:cNvPr id="1163" name="Option Button 139" hidden="1">
              <a:extLst>
                <a:ext uri="{63B3BB69-23CF-44E3-9099-C40C66FF867C}">
                  <a14:compatExt spid="_x0000_s11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66675</xdr:rowOff>
        </xdr:from>
        <xdr:to>
          <xdr:col>4</xdr:col>
          <xdr:colOff>342900</xdr:colOff>
          <xdr:row>13</xdr:row>
          <xdr:rowOff>295275</xdr:rowOff>
        </xdr:to>
        <xdr:sp macro="" textlink="">
          <xdr:nvSpPr>
            <xdr:cNvPr id="1164" name="Option Button 140" hidden="1">
              <a:extLst>
                <a:ext uri="{63B3BB69-23CF-44E3-9099-C40C66FF867C}">
                  <a14:compatExt spid="_x0000_s11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5</xdr:col>
          <xdr:colOff>0</xdr:colOff>
          <xdr:row>13</xdr:row>
          <xdr:rowOff>333375</xdr:rowOff>
        </xdr:to>
        <xdr:sp macro="" textlink="">
          <xdr:nvSpPr>
            <xdr:cNvPr id="1165" name="Group Box 141" hidden="1">
              <a:extLst>
                <a:ext uri="{63B3BB69-23CF-44E3-9099-C40C66FF867C}">
                  <a14:compatExt spid="_x0000_s1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66675</xdr:rowOff>
        </xdr:from>
        <xdr:to>
          <xdr:col>3</xdr:col>
          <xdr:colOff>342900</xdr:colOff>
          <xdr:row>14</xdr:row>
          <xdr:rowOff>295275</xdr:rowOff>
        </xdr:to>
        <xdr:sp macro="" textlink="">
          <xdr:nvSpPr>
            <xdr:cNvPr id="1166" name="Option Button 142" hidden="1">
              <a:extLst>
                <a:ext uri="{63B3BB69-23CF-44E3-9099-C40C66FF867C}">
                  <a14:compatExt spid="_x0000_s1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66675</xdr:rowOff>
        </xdr:from>
        <xdr:to>
          <xdr:col>4</xdr:col>
          <xdr:colOff>342900</xdr:colOff>
          <xdr:row>14</xdr:row>
          <xdr:rowOff>295275</xdr:rowOff>
        </xdr:to>
        <xdr:sp macro="" textlink="">
          <xdr:nvSpPr>
            <xdr:cNvPr id="1167" name="Option Button 143" hidden="1">
              <a:extLst>
                <a:ext uri="{63B3BB69-23CF-44E3-9099-C40C66FF867C}">
                  <a14:compatExt spid="_x0000_s1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28575</xdr:rowOff>
        </xdr:from>
        <xdr:to>
          <xdr:col>5</xdr:col>
          <xdr:colOff>0</xdr:colOff>
          <xdr:row>14</xdr:row>
          <xdr:rowOff>333375</xdr:rowOff>
        </xdr:to>
        <xdr:sp macro="" textlink="">
          <xdr:nvSpPr>
            <xdr:cNvPr id="1168" name="Group Box 144" hidden="1">
              <a:extLst>
                <a:ext uri="{63B3BB69-23CF-44E3-9099-C40C66FF867C}">
                  <a14:compatExt spid="_x0000_s1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85725</xdr:rowOff>
        </xdr:from>
        <xdr:to>
          <xdr:col>3</xdr:col>
          <xdr:colOff>342900</xdr:colOff>
          <xdr:row>15</xdr:row>
          <xdr:rowOff>314325</xdr:rowOff>
        </xdr:to>
        <xdr:sp macro="" textlink="">
          <xdr:nvSpPr>
            <xdr:cNvPr id="1169" name="Option Button 145" hidden="1">
              <a:extLst>
                <a:ext uri="{63B3BB69-23CF-44E3-9099-C40C66FF867C}">
                  <a14:compatExt spid="_x0000_s1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85725</xdr:rowOff>
        </xdr:from>
        <xdr:to>
          <xdr:col>4</xdr:col>
          <xdr:colOff>342900</xdr:colOff>
          <xdr:row>15</xdr:row>
          <xdr:rowOff>314325</xdr:rowOff>
        </xdr:to>
        <xdr:sp macro="" textlink="">
          <xdr:nvSpPr>
            <xdr:cNvPr id="1170" name="Option Button 146" hidden="1">
              <a:extLst>
                <a:ext uri="{63B3BB69-23CF-44E3-9099-C40C66FF867C}">
                  <a14:compatExt spid="_x0000_s1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47625</xdr:rowOff>
        </xdr:from>
        <xdr:to>
          <xdr:col>5</xdr:col>
          <xdr:colOff>0</xdr:colOff>
          <xdr:row>15</xdr:row>
          <xdr:rowOff>352425</xdr:rowOff>
        </xdr:to>
        <xdr:sp macro="" textlink="">
          <xdr:nvSpPr>
            <xdr:cNvPr id="1171" name="Group Box 147" hidden="1">
              <a:extLst>
                <a:ext uri="{63B3BB69-23CF-44E3-9099-C40C66FF867C}">
                  <a14:compatExt spid="_x0000_s1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85725</xdr:rowOff>
        </xdr:from>
        <xdr:to>
          <xdr:col>3</xdr:col>
          <xdr:colOff>342900</xdr:colOff>
          <xdr:row>16</xdr:row>
          <xdr:rowOff>314325</xdr:rowOff>
        </xdr:to>
        <xdr:sp macro="" textlink="">
          <xdr:nvSpPr>
            <xdr:cNvPr id="1172" name="Option Button 148" hidden="1">
              <a:extLst>
                <a:ext uri="{63B3BB69-23CF-44E3-9099-C40C66FF867C}">
                  <a14:compatExt spid="_x0000_s1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85725</xdr:rowOff>
        </xdr:from>
        <xdr:to>
          <xdr:col>4</xdr:col>
          <xdr:colOff>342900</xdr:colOff>
          <xdr:row>16</xdr:row>
          <xdr:rowOff>314325</xdr:rowOff>
        </xdr:to>
        <xdr:sp macro="" textlink="">
          <xdr:nvSpPr>
            <xdr:cNvPr id="1173" name="Option Button 149" hidden="1">
              <a:extLst>
                <a:ext uri="{63B3BB69-23CF-44E3-9099-C40C66FF867C}">
                  <a14:compatExt spid="_x0000_s1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47625</xdr:rowOff>
        </xdr:from>
        <xdr:to>
          <xdr:col>5</xdr:col>
          <xdr:colOff>0</xdr:colOff>
          <xdr:row>16</xdr:row>
          <xdr:rowOff>352425</xdr:rowOff>
        </xdr:to>
        <xdr:sp macro="" textlink="">
          <xdr:nvSpPr>
            <xdr:cNvPr id="1174" name="Group Box 150" hidden="1">
              <a:extLst>
                <a:ext uri="{63B3BB69-23CF-44E3-9099-C40C66FF867C}">
                  <a14:compatExt spid="_x0000_s1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104775</xdr:rowOff>
        </xdr:from>
        <xdr:to>
          <xdr:col>3</xdr:col>
          <xdr:colOff>342900</xdr:colOff>
          <xdr:row>17</xdr:row>
          <xdr:rowOff>333375</xdr:rowOff>
        </xdr:to>
        <xdr:sp macro="" textlink="">
          <xdr:nvSpPr>
            <xdr:cNvPr id="1175" name="Option Button 151" hidden="1">
              <a:extLst>
                <a:ext uri="{63B3BB69-23CF-44E3-9099-C40C66FF867C}">
                  <a14:compatExt spid="_x0000_s1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104775</xdr:rowOff>
        </xdr:from>
        <xdr:to>
          <xdr:col>4</xdr:col>
          <xdr:colOff>342900</xdr:colOff>
          <xdr:row>17</xdr:row>
          <xdr:rowOff>333375</xdr:rowOff>
        </xdr:to>
        <xdr:sp macro="" textlink="">
          <xdr:nvSpPr>
            <xdr:cNvPr id="1176" name="Option Button 152" hidden="1">
              <a:extLst>
                <a:ext uri="{63B3BB69-23CF-44E3-9099-C40C66FF867C}">
                  <a14:compatExt spid="_x0000_s1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66675</xdr:rowOff>
        </xdr:from>
        <xdr:to>
          <xdr:col>5</xdr:col>
          <xdr:colOff>0</xdr:colOff>
          <xdr:row>17</xdr:row>
          <xdr:rowOff>361950</xdr:rowOff>
        </xdr:to>
        <xdr:sp macro="" textlink="">
          <xdr:nvSpPr>
            <xdr:cNvPr id="1177" name="Group Box 153" hidden="1">
              <a:extLst>
                <a:ext uri="{63B3BB69-23CF-44E3-9099-C40C66FF867C}">
                  <a14:compatExt spid="_x0000_s1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104775</xdr:rowOff>
        </xdr:from>
        <xdr:to>
          <xdr:col>3</xdr:col>
          <xdr:colOff>342900</xdr:colOff>
          <xdr:row>18</xdr:row>
          <xdr:rowOff>333375</xdr:rowOff>
        </xdr:to>
        <xdr:sp macro="" textlink="">
          <xdr:nvSpPr>
            <xdr:cNvPr id="1178" name="Option Button 154" hidden="1">
              <a:extLst>
                <a:ext uri="{63B3BB69-23CF-44E3-9099-C40C66FF867C}">
                  <a14:compatExt spid="_x0000_s1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104775</xdr:rowOff>
        </xdr:from>
        <xdr:to>
          <xdr:col>4</xdr:col>
          <xdr:colOff>342900</xdr:colOff>
          <xdr:row>18</xdr:row>
          <xdr:rowOff>333375</xdr:rowOff>
        </xdr:to>
        <xdr:sp macro="" textlink="">
          <xdr:nvSpPr>
            <xdr:cNvPr id="1179" name="Option Button 155" hidden="1">
              <a:extLst>
                <a:ext uri="{63B3BB69-23CF-44E3-9099-C40C66FF867C}">
                  <a14:compatExt spid="_x0000_s1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66675</xdr:rowOff>
        </xdr:from>
        <xdr:to>
          <xdr:col>5</xdr:col>
          <xdr:colOff>0</xdr:colOff>
          <xdr:row>18</xdr:row>
          <xdr:rowOff>371475</xdr:rowOff>
        </xdr:to>
        <xdr:sp macro="" textlink="">
          <xdr:nvSpPr>
            <xdr:cNvPr id="1180" name="Group Box 156" hidden="1">
              <a:extLst>
                <a:ext uri="{63B3BB69-23CF-44E3-9099-C40C66FF867C}">
                  <a14:compatExt spid="_x0000_s1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104775</xdr:rowOff>
        </xdr:from>
        <xdr:to>
          <xdr:col>3</xdr:col>
          <xdr:colOff>342900</xdr:colOff>
          <xdr:row>19</xdr:row>
          <xdr:rowOff>333375</xdr:rowOff>
        </xdr:to>
        <xdr:sp macro="" textlink="">
          <xdr:nvSpPr>
            <xdr:cNvPr id="1181" name="Option Button 157" hidden="1">
              <a:extLst>
                <a:ext uri="{63B3BB69-23CF-44E3-9099-C40C66FF867C}">
                  <a14:compatExt spid="_x0000_s11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104775</xdr:rowOff>
        </xdr:from>
        <xdr:to>
          <xdr:col>4</xdr:col>
          <xdr:colOff>342900</xdr:colOff>
          <xdr:row>19</xdr:row>
          <xdr:rowOff>333375</xdr:rowOff>
        </xdr:to>
        <xdr:sp macro="" textlink="">
          <xdr:nvSpPr>
            <xdr:cNvPr id="1182" name="Option Button 158" hidden="1">
              <a:extLst>
                <a:ext uri="{63B3BB69-23CF-44E3-9099-C40C66FF867C}">
                  <a14:compatExt spid="_x0000_s11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66675</xdr:rowOff>
        </xdr:from>
        <xdr:to>
          <xdr:col>5</xdr:col>
          <xdr:colOff>0</xdr:colOff>
          <xdr:row>19</xdr:row>
          <xdr:rowOff>371475</xdr:rowOff>
        </xdr:to>
        <xdr:sp macro="" textlink="">
          <xdr:nvSpPr>
            <xdr:cNvPr id="1183" name="Group Box 159" hidden="1">
              <a:extLst>
                <a:ext uri="{63B3BB69-23CF-44E3-9099-C40C66FF867C}">
                  <a14:compatExt spid="_x0000_s1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104775</xdr:rowOff>
        </xdr:from>
        <xdr:to>
          <xdr:col>3</xdr:col>
          <xdr:colOff>342900</xdr:colOff>
          <xdr:row>20</xdr:row>
          <xdr:rowOff>333375</xdr:rowOff>
        </xdr:to>
        <xdr:sp macro="" textlink="">
          <xdr:nvSpPr>
            <xdr:cNvPr id="1184" name="Option Button 160" hidden="1">
              <a:extLst>
                <a:ext uri="{63B3BB69-23CF-44E3-9099-C40C66FF867C}">
                  <a14:compatExt spid="_x0000_s11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104775</xdr:rowOff>
        </xdr:from>
        <xdr:to>
          <xdr:col>4</xdr:col>
          <xdr:colOff>342900</xdr:colOff>
          <xdr:row>20</xdr:row>
          <xdr:rowOff>333375</xdr:rowOff>
        </xdr:to>
        <xdr:sp macro="" textlink="">
          <xdr:nvSpPr>
            <xdr:cNvPr id="1185" name="Option Button 161" hidden="1">
              <a:extLst>
                <a:ext uri="{63B3BB69-23CF-44E3-9099-C40C66FF867C}">
                  <a14:compatExt spid="_x0000_s11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66675</xdr:rowOff>
        </xdr:from>
        <xdr:to>
          <xdr:col>5</xdr:col>
          <xdr:colOff>0</xdr:colOff>
          <xdr:row>20</xdr:row>
          <xdr:rowOff>371475</xdr:rowOff>
        </xdr:to>
        <xdr:sp macro="" textlink="">
          <xdr:nvSpPr>
            <xdr:cNvPr id="1186" name="Group Box 162" hidden="1">
              <a:extLst>
                <a:ext uri="{63B3BB69-23CF-44E3-9099-C40C66FF867C}">
                  <a14:compatExt spid="_x0000_s1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104775</xdr:rowOff>
        </xdr:from>
        <xdr:to>
          <xdr:col>3</xdr:col>
          <xdr:colOff>342900</xdr:colOff>
          <xdr:row>21</xdr:row>
          <xdr:rowOff>333375</xdr:rowOff>
        </xdr:to>
        <xdr:sp macro="" textlink="">
          <xdr:nvSpPr>
            <xdr:cNvPr id="1187" name="Option Button 163" hidden="1">
              <a:extLst>
                <a:ext uri="{63B3BB69-23CF-44E3-9099-C40C66FF867C}">
                  <a14:compatExt spid="_x0000_s11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104775</xdr:rowOff>
        </xdr:from>
        <xdr:to>
          <xdr:col>4</xdr:col>
          <xdr:colOff>342900</xdr:colOff>
          <xdr:row>21</xdr:row>
          <xdr:rowOff>333375</xdr:rowOff>
        </xdr:to>
        <xdr:sp macro="" textlink="">
          <xdr:nvSpPr>
            <xdr:cNvPr id="1188" name="Option Button 164" hidden="1">
              <a:extLst>
                <a:ext uri="{63B3BB69-23CF-44E3-9099-C40C66FF867C}">
                  <a14:compatExt spid="_x0000_s11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66675</xdr:rowOff>
        </xdr:from>
        <xdr:to>
          <xdr:col>5</xdr:col>
          <xdr:colOff>0</xdr:colOff>
          <xdr:row>21</xdr:row>
          <xdr:rowOff>371475</xdr:rowOff>
        </xdr:to>
        <xdr:sp macro="" textlink="">
          <xdr:nvSpPr>
            <xdr:cNvPr id="1189" name="Group Box 165" hidden="1">
              <a:extLst>
                <a:ext uri="{63B3BB69-23CF-44E3-9099-C40C66FF867C}">
                  <a14:compatExt spid="_x0000_s1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104775</xdr:rowOff>
        </xdr:from>
        <xdr:to>
          <xdr:col>3</xdr:col>
          <xdr:colOff>342900</xdr:colOff>
          <xdr:row>23</xdr:row>
          <xdr:rowOff>333375</xdr:rowOff>
        </xdr:to>
        <xdr:sp macro="" textlink="">
          <xdr:nvSpPr>
            <xdr:cNvPr id="1190" name="Option Button 166" hidden="1">
              <a:extLst>
                <a:ext uri="{63B3BB69-23CF-44E3-9099-C40C66FF867C}">
                  <a14:compatExt spid="_x0000_s11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104775</xdr:rowOff>
        </xdr:from>
        <xdr:to>
          <xdr:col>4</xdr:col>
          <xdr:colOff>342900</xdr:colOff>
          <xdr:row>23</xdr:row>
          <xdr:rowOff>333375</xdr:rowOff>
        </xdr:to>
        <xdr:sp macro="" textlink="">
          <xdr:nvSpPr>
            <xdr:cNvPr id="1191" name="Option Button 167" hidden="1">
              <a:extLst>
                <a:ext uri="{63B3BB69-23CF-44E3-9099-C40C66FF867C}">
                  <a14:compatExt spid="_x0000_s11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66675</xdr:rowOff>
        </xdr:from>
        <xdr:to>
          <xdr:col>5</xdr:col>
          <xdr:colOff>0</xdr:colOff>
          <xdr:row>23</xdr:row>
          <xdr:rowOff>371475</xdr:rowOff>
        </xdr:to>
        <xdr:sp macro="" textlink="">
          <xdr:nvSpPr>
            <xdr:cNvPr id="1192" name="Group Box 168" hidden="1">
              <a:extLst>
                <a:ext uri="{63B3BB69-23CF-44E3-9099-C40C66FF867C}">
                  <a14:compatExt spid="_x0000_s1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114300</xdr:rowOff>
        </xdr:from>
        <xdr:to>
          <xdr:col>3</xdr:col>
          <xdr:colOff>342900</xdr:colOff>
          <xdr:row>24</xdr:row>
          <xdr:rowOff>342900</xdr:rowOff>
        </xdr:to>
        <xdr:sp macro="" textlink="">
          <xdr:nvSpPr>
            <xdr:cNvPr id="1193" name="Option Button 169" hidden="1">
              <a:extLst>
                <a:ext uri="{63B3BB69-23CF-44E3-9099-C40C66FF867C}">
                  <a14:compatExt spid="_x0000_s11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114300</xdr:rowOff>
        </xdr:from>
        <xdr:to>
          <xdr:col>4</xdr:col>
          <xdr:colOff>342900</xdr:colOff>
          <xdr:row>24</xdr:row>
          <xdr:rowOff>342900</xdr:rowOff>
        </xdr:to>
        <xdr:sp macro="" textlink="">
          <xdr:nvSpPr>
            <xdr:cNvPr id="1194" name="Option Button 170" hidden="1">
              <a:extLst>
                <a:ext uri="{63B3BB69-23CF-44E3-9099-C40C66FF867C}">
                  <a14:compatExt spid="_x0000_s11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76200</xdr:rowOff>
        </xdr:from>
        <xdr:to>
          <xdr:col>5</xdr:col>
          <xdr:colOff>0</xdr:colOff>
          <xdr:row>24</xdr:row>
          <xdr:rowOff>381000</xdr:rowOff>
        </xdr:to>
        <xdr:sp macro="" textlink="">
          <xdr:nvSpPr>
            <xdr:cNvPr id="1195" name="Group Box 171" hidden="1">
              <a:extLst>
                <a:ext uri="{63B3BB69-23CF-44E3-9099-C40C66FF867C}">
                  <a14:compatExt spid="_x0000_s1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104775</xdr:rowOff>
        </xdr:from>
        <xdr:to>
          <xdr:col>3</xdr:col>
          <xdr:colOff>342900</xdr:colOff>
          <xdr:row>25</xdr:row>
          <xdr:rowOff>333375</xdr:rowOff>
        </xdr:to>
        <xdr:sp macro="" textlink="">
          <xdr:nvSpPr>
            <xdr:cNvPr id="1196" name="Option Button 172" hidden="1">
              <a:extLst>
                <a:ext uri="{63B3BB69-23CF-44E3-9099-C40C66FF867C}">
                  <a14:compatExt spid="_x0000_s1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104775</xdr:rowOff>
        </xdr:from>
        <xdr:to>
          <xdr:col>4</xdr:col>
          <xdr:colOff>342900</xdr:colOff>
          <xdr:row>25</xdr:row>
          <xdr:rowOff>333375</xdr:rowOff>
        </xdr:to>
        <xdr:sp macro="" textlink="">
          <xdr:nvSpPr>
            <xdr:cNvPr id="1197" name="Option Button 173" hidden="1">
              <a:extLst>
                <a:ext uri="{63B3BB69-23CF-44E3-9099-C40C66FF867C}">
                  <a14:compatExt spid="_x0000_s1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66675</xdr:rowOff>
        </xdr:from>
        <xdr:to>
          <xdr:col>5</xdr:col>
          <xdr:colOff>0</xdr:colOff>
          <xdr:row>25</xdr:row>
          <xdr:rowOff>371475</xdr:rowOff>
        </xdr:to>
        <xdr:sp macro="" textlink="">
          <xdr:nvSpPr>
            <xdr:cNvPr id="1198" name="Group Box 174" hidden="1">
              <a:extLst>
                <a:ext uri="{63B3BB69-23CF-44E3-9099-C40C66FF867C}">
                  <a14:compatExt spid="_x0000_s1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95250</xdr:rowOff>
        </xdr:from>
        <xdr:to>
          <xdr:col>3</xdr:col>
          <xdr:colOff>342900</xdr:colOff>
          <xdr:row>27</xdr:row>
          <xdr:rowOff>323850</xdr:rowOff>
        </xdr:to>
        <xdr:sp macro="" textlink="">
          <xdr:nvSpPr>
            <xdr:cNvPr id="1199" name="Option Button 175" hidden="1">
              <a:extLst>
                <a:ext uri="{63B3BB69-23CF-44E3-9099-C40C66FF867C}">
                  <a14:compatExt spid="_x0000_s11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95250</xdr:rowOff>
        </xdr:from>
        <xdr:to>
          <xdr:col>4</xdr:col>
          <xdr:colOff>342900</xdr:colOff>
          <xdr:row>27</xdr:row>
          <xdr:rowOff>323850</xdr:rowOff>
        </xdr:to>
        <xdr:sp macro="" textlink="">
          <xdr:nvSpPr>
            <xdr:cNvPr id="1200" name="Option Button 176" hidden="1">
              <a:extLst>
                <a:ext uri="{63B3BB69-23CF-44E3-9099-C40C66FF867C}">
                  <a14:compatExt spid="_x0000_s12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57150</xdr:rowOff>
        </xdr:from>
        <xdr:to>
          <xdr:col>5</xdr:col>
          <xdr:colOff>0</xdr:colOff>
          <xdr:row>27</xdr:row>
          <xdr:rowOff>361950</xdr:rowOff>
        </xdr:to>
        <xdr:sp macro="" textlink="">
          <xdr:nvSpPr>
            <xdr:cNvPr id="1201" name="Group Box 177" hidden="1">
              <a:extLst>
                <a:ext uri="{63B3BB69-23CF-44E3-9099-C40C66FF867C}">
                  <a14:compatExt spid="_x0000_s1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85725</xdr:rowOff>
        </xdr:from>
        <xdr:to>
          <xdr:col>3</xdr:col>
          <xdr:colOff>342900</xdr:colOff>
          <xdr:row>28</xdr:row>
          <xdr:rowOff>314325</xdr:rowOff>
        </xdr:to>
        <xdr:sp macro="" textlink="">
          <xdr:nvSpPr>
            <xdr:cNvPr id="1202" name="Option Button 178" hidden="1">
              <a:extLst>
                <a:ext uri="{63B3BB69-23CF-44E3-9099-C40C66FF867C}">
                  <a14:compatExt spid="_x0000_s1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85725</xdr:rowOff>
        </xdr:from>
        <xdr:to>
          <xdr:col>4</xdr:col>
          <xdr:colOff>342900</xdr:colOff>
          <xdr:row>28</xdr:row>
          <xdr:rowOff>314325</xdr:rowOff>
        </xdr:to>
        <xdr:sp macro="" textlink="">
          <xdr:nvSpPr>
            <xdr:cNvPr id="1203" name="Option Button 179" hidden="1">
              <a:extLst>
                <a:ext uri="{63B3BB69-23CF-44E3-9099-C40C66FF867C}">
                  <a14:compatExt spid="_x0000_s12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47625</xdr:rowOff>
        </xdr:from>
        <xdr:to>
          <xdr:col>5</xdr:col>
          <xdr:colOff>0</xdr:colOff>
          <xdr:row>28</xdr:row>
          <xdr:rowOff>352425</xdr:rowOff>
        </xdr:to>
        <xdr:sp macro="" textlink="">
          <xdr:nvSpPr>
            <xdr:cNvPr id="1204" name="Group Box 180" hidden="1">
              <a:extLst>
                <a:ext uri="{63B3BB69-23CF-44E3-9099-C40C66FF867C}">
                  <a14:compatExt spid="_x0000_s1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95250</xdr:rowOff>
        </xdr:from>
        <xdr:to>
          <xdr:col>3</xdr:col>
          <xdr:colOff>342900</xdr:colOff>
          <xdr:row>29</xdr:row>
          <xdr:rowOff>323850</xdr:rowOff>
        </xdr:to>
        <xdr:sp macro="" textlink="">
          <xdr:nvSpPr>
            <xdr:cNvPr id="1205" name="Option Button 181" hidden="1">
              <a:extLst>
                <a:ext uri="{63B3BB69-23CF-44E3-9099-C40C66FF867C}">
                  <a14:compatExt spid="_x0000_s12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95250</xdr:rowOff>
        </xdr:from>
        <xdr:to>
          <xdr:col>4</xdr:col>
          <xdr:colOff>342900</xdr:colOff>
          <xdr:row>29</xdr:row>
          <xdr:rowOff>323850</xdr:rowOff>
        </xdr:to>
        <xdr:sp macro="" textlink="">
          <xdr:nvSpPr>
            <xdr:cNvPr id="1206" name="Option Button 182" hidden="1">
              <a:extLst>
                <a:ext uri="{63B3BB69-23CF-44E3-9099-C40C66FF867C}">
                  <a14:compatExt spid="_x0000_s12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57150</xdr:rowOff>
        </xdr:from>
        <xdr:to>
          <xdr:col>5</xdr:col>
          <xdr:colOff>0</xdr:colOff>
          <xdr:row>29</xdr:row>
          <xdr:rowOff>361950</xdr:rowOff>
        </xdr:to>
        <xdr:sp macro="" textlink="">
          <xdr:nvSpPr>
            <xdr:cNvPr id="1207" name="Group Box 183" hidden="1">
              <a:extLst>
                <a:ext uri="{63B3BB69-23CF-44E3-9099-C40C66FF867C}">
                  <a14:compatExt spid="_x0000_s1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85725</xdr:rowOff>
        </xdr:from>
        <xdr:to>
          <xdr:col>3</xdr:col>
          <xdr:colOff>342900</xdr:colOff>
          <xdr:row>30</xdr:row>
          <xdr:rowOff>314325</xdr:rowOff>
        </xdr:to>
        <xdr:sp macro="" textlink="">
          <xdr:nvSpPr>
            <xdr:cNvPr id="1208" name="Option Button 184" hidden="1">
              <a:extLst>
                <a:ext uri="{63B3BB69-23CF-44E3-9099-C40C66FF867C}">
                  <a14:compatExt spid="_x0000_s12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85725</xdr:rowOff>
        </xdr:from>
        <xdr:to>
          <xdr:col>4</xdr:col>
          <xdr:colOff>342900</xdr:colOff>
          <xdr:row>30</xdr:row>
          <xdr:rowOff>314325</xdr:rowOff>
        </xdr:to>
        <xdr:sp macro="" textlink="">
          <xdr:nvSpPr>
            <xdr:cNvPr id="1209" name="Option Button 185" hidden="1">
              <a:extLst>
                <a:ext uri="{63B3BB69-23CF-44E3-9099-C40C66FF867C}">
                  <a14:compatExt spid="_x0000_s12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47625</xdr:rowOff>
        </xdr:from>
        <xdr:to>
          <xdr:col>5</xdr:col>
          <xdr:colOff>0</xdr:colOff>
          <xdr:row>30</xdr:row>
          <xdr:rowOff>352425</xdr:rowOff>
        </xdr:to>
        <xdr:sp macro="" textlink="">
          <xdr:nvSpPr>
            <xdr:cNvPr id="1210" name="Group Box 186" hidden="1">
              <a:extLst>
                <a:ext uri="{63B3BB69-23CF-44E3-9099-C40C66FF867C}">
                  <a14:compatExt spid="_x0000_s1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76200</xdr:rowOff>
        </xdr:from>
        <xdr:to>
          <xdr:col>3</xdr:col>
          <xdr:colOff>342900</xdr:colOff>
          <xdr:row>31</xdr:row>
          <xdr:rowOff>304800</xdr:rowOff>
        </xdr:to>
        <xdr:sp macro="" textlink="">
          <xdr:nvSpPr>
            <xdr:cNvPr id="1211" name="Option Button 187" hidden="1">
              <a:extLst>
                <a:ext uri="{63B3BB69-23CF-44E3-9099-C40C66FF867C}">
                  <a14:compatExt spid="_x0000_s12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76200</xdr:rowOff>
        </xdr:from>
        <xdr:to>
          <xdr:col>4</xdr:col>
          <xdr:colOff>342900</xdr:colOff>
          <xdr:row>31</xdr:row>
          <xdr:rowOff>304800</xdr:rowOff>
        </xdr:to>
        <xdr:sp macro="" textlink="">
          <xdr:nvSpPr>
            <xdr:cNvPr id="1212" name="Option Button 188" hidden="1">
              <a:extLst>
                <a:ext uri="{63B3BB69-23CF-44E3-9099-C40C66FF867C}">
                  <a14:compatExt spid="_x0000_s12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38100</xdr:rowOff>
        </xdr:from>
        <xdr:to>
          <xdr:col>5</xdr:col>
          <xdr:colOff>0</xdr:colOff>
          <xdr:row>31</xdr:row>
          <xdr:rowOff>342900</xdr:rowOff>
        </xdr:to>
        <xdr:sp macro="" textlink="">
          <xdr:nvSpPr>
            <xdr:cNvPr id="1213" name="Group Box 189" hidden="1">
              <a:extLst>
                <a:ext uri="{63B3BB69-23CF-44E3-9099-C40C66FF867C}">
                  <a14:compatExt spid="_x0000_s1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66675</xdr:rowOff>
        </xdr:from>
        <xdr:to>
          <xdr:col>3</xdr:col>
          <xdr:colOff>342900</xdr:colOff>
          <xdr:row>32</xdr:row>
          <xdr:rowOff>295275</xdr:rowOff>
        </xdr:to>
        <xdr:sp macro="" textlink="">
          <xdr:nvSpPr>
            <xdr:cNvPr id="1214" name="Option Button 190" hidden="1">
              <a:extLst>
                <a:ext uri="{63B3BB69-23CF-44E3-9099-C40C66FF867C}">
                  <a14:compatExt spid="_x0000_s12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66675</xdr:rowOff>
        </xdr:from>
        <xdr:to>
          <xdr:col>4</xdr:col>
          <xdr:colOff>342900</xdr:colOff>
          <xdr:row>32</xdr:row>
          <xdr:rowOff>295275</xdr:rowOff>
        </xdr:to>
        <xdr:sp macro="" textlink="">
          <xdr:nvSpPr>
            <xdr:cNvPr id="1215" name="Option Button 191" hidden="1">
              <a:extLst>
                <a:ext uri="{63B3BB69-23CF-44E3-9099-C40C66FF867C}">
                  <a14:compatExt spid="_x0000_s12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28575</xdr:rowOff>
        </xdr:from>
        <xdr:to>
          <xdr:col>5</xdr:col>
          <xdr:colOff>0</xdr:colOff>
          <xdr:row>32</xdr:row>
          <xdr:rowOff>333375</xdr:rowOff>
        </xdr:to>
        <xdr:sp macro="" textlink="">
          <xdr:nvSpPr>
            <xdr:cNvPr id="1216" name="Group Box 192" hidden="1">
              <a:extLst>
                <a:ext uri="{63B3BB69-23CF-44E3-9099-C40C66FF867C}">
                  <a14:compatExt spid="_x0000_s1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85725</xdr:rowOff>
        </xdr:from>
        <xdr:to>
          <xdr:col>3</xdr:col>
          <xdr:colOff>342900</xdr:colOff>
          <xdr:row>33</xdr:row>
          <xdr:rowOff>314325</xdr:rowOff>
        </xdr:to>
        <xdr:sp macro="" textlink="">
          <xdr:nvSpPr>
            <xdr:cNvPr id="1217" name="Option Button 193" hidden="1">
              <a:extLst>
                <a:ext uri="{63B3BB69-23CF-44E3-9099-C40C66FF867C}">
                  <a14:compatExt spid="_x0000_s12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85725</xdr:rowOff>
        </xdr:from>
        <xdr:to>
          <xdr:col>4</xdr:col>
          <xdr:colOff>342900</xdr:colOff>
          <xdr:row>33</xdr:row>
          <xdr:rowOff>314325</xdr:rowOff>
        </xdr:to>
        <xdr:sp macro="" textlink="">
          <xdr:nvSpPr>
            <xdr:cNvPr id="1218" name="Option Button 194" hidden="1">
              <a:extLst>
                <a:ext uri="{63B3BB69-23CF-44E3-9099-C40C66FF867C}">
                  <a14:compatExt spid="_x0000_s1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47625</xdr:rowOff>
        </xdr:from>
        <xdr:to>
          <xdr:col>5</xdr:col>
          <xdr:colOff>0</xdr:colOff>
          <xdr:row>33</xdr:row>
          <xdr:rowOff>342900</xdr:rowOff>
        </xdr:to>
        <xdr:sp macro="" textlink="">
          <xdr:nvSpPr>
            <xdr:cNvPr id="1219" name="Group Box 195" hidden="1">
              <a:extLst>
                <a:ext uri="{63B3BB69-23CF-44E3-9099-C40C66FF867C}">
                  <a14:compatExt spid="_x0000_s1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66675</xdr:rowOff>
        </xdr:from>
        <xdr:to>
          <xdr:col>3</xdr:col>
          <xdr:colOff>342900</xdr:colOff>
          <xdr:row>35</xdr:row>
          <xdr:rowOff>276225</xdr:rowOff>
        </xdr:to>
        <xdr:sp macro="" textlink="">
          <xdr:nvSpPr>
            <xdr:cNvPr id="1220" name="Option Button 196" hidden="1">
              <a:extLst>
                <a:ext uri="{63B3BB69-23CF-44E3-9099-C40C66FF867C}">
                  <a14:compatExt spid="_x0000_s12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66675</xdr:rowOff>
        </xdr:from>
        <xdr:to>
          <xdr:col>4</xdr:col>
          <xdr:colOff>342900</xdr:colOff>
          <xdr:row>35</xdr:row>
          <xdr:rowOff>276225</xdr:rowOff>
        </xdr:to>
        <xdr:sp macro="" textlink="">
          <xdr:nvSpPr>
            <xdr:cNvPr id="1221" name="Option Button 197" hidden="1">
              <a:extLst>
                <a:ext uri="{63B3BB69-23CF-44E3-9099-C40C66FF867C}">
                  <a14:compatExt spid="_x0000_s12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xdr:row>
          <xdr:rowOff>28575</xdr:rowOff>
        </xdr:from>
        <xdr:to>
          <xdr:col>5</xdr:col>
          <xdr:colOff>0</xdr:colOff>
          <xdr:row>35</xdr:row>
          <xdr:rowOff>333375</xdr:rowOff>
        </xdr:to>
        <xdr:sp macro="" textlink="">
          <xdr:nvSpPr>
            <xdr:cNvPr id="1222" name="Group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57150</xdr:rowOff>
        </xdr:from>
        <xdr:to>
          <xdr:col>3</xdr:col>
          <xdr:colOff>342900</xdr:colOff>
          <xdr:row>36</xdr:row>
          <xdr:rowOff>266700</xdr:rowOff>
        </xdr:to>
        <xdr:sp macro="" textlink="">
          <xdr:nvSpPr>
            <xdr:cNvPr id="1223" name="Option Button 199" hidden="1">
              <a:extLst>
                <a:ext uri="{63B3BB69-23CF-44E3-9099-C40C66FF867C}">
                  <a14:compatExt spid="_x0000_s12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57150</xdr:rowOff>
        </xdr:from>
        <xdr:to>
          <xdr:col>4</xdr:col>
          <xdr:colOff>342900</xdr:colOff>
          <xdr:row>36</xdr:row>
          <xdr:rowOff>266700</xdr:rowOff>
        </xdr:to>
        <xdr:sp macro="" textlink="">
          <xdr:nvSpPr>
            <xdr:cNvPr id="1224" name="Option Button 200" hidden="1">
              <a:extLst>
                <a:ext uri="{63B3BB69-23CF-44E3-9099-C40C66FF867C}">
                  <a14:compatExt spid="_x0000_s12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19050</xdr:rowOff>
        </xdr:from>
        <xdr:to>
          <xdr:col>5</xdr:col>
          <xdr:colOff>0</xdr:colOff>
          <xdr:row>36</xdr:row>
          <xdr:rowOff>323850</xdr:rowOff>
        </xdr:to>
        <xdr:sp macro="" textlink="">
          <xdr:nvSpPr>
            <xdr:cNvPr id="1225" name="Group Box 201" hidden="1">
              <a:extLst>
                <a:ext uri="{63B3BB69-23CF-44E3-9099-C40C66FF867C}">
                  <a14:compatExt spid="_x0000_s1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47625</xdr:rowOff>
        </xdr:from>
        <xdr:to>
          <xdr:col>3</xdr:col>
          <xdr:colOff>342900</xdr:colOff>
          <xdr:row>37</xdr:row>
          <xdr:rowOff>257175</xdr:rowOff>
        </xdr:to>
        <xdr:sp macro="" textlink="">
          <xdr:nvSpPr>
            <xdr:cNvPr id="1226" name="Option Button 202" hidden="1">
              <a:extLst>
                <a:ext uri="{63B3BB69-23CF-44E3-9099-C40C66FF867C}">
                  <a14:compatExt spid="_x0000_s12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47625</xdr:rowOff>
        </xdr:from>
        <xdr:to>
          <xdr:col>4</xdr:col>
          <xdr:colOff>342900</xdr:colOff>
          <xdr:row>37</xdr:row>
          <xdr:rowOff>257175</xdr:rowOff>
        </xdr:to>
        <xdr:sp macro="" textlink="">
          <xdr:nvSpPr>
            <xdr:cNvPr id="1227" name="Option Button 203" hidden="1">
              <a:extLst>
                <a:ext uri="{63B3BB69-23CF-44E3-9099-C40C66FF867C}">
                  <a14:compatExt spid="_x0000_s12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9525</xdr:rowOff>
        </xdr:from>
        <xdr:to>
          <xdr:col>5</xdr:col>
          <xdr:colOff>0</xdr:colOff>
          <xdr:row>37</xdr:row>
          <xdr:rowOff>314325</xdr:rowOff>
        </xdr:to>
        <xdr:sp macro="" textlink="">
          <xdr:nvSpPr>
            <xdr:cNvPr id="1228" name="Group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38</xdr:row>
          <xdr:rowOff>47625</xdr:rowOff>
        </xdr:from>
        <xdr:to>
          <xdr:col>3</xdr:col>
          <xdr:colOff>342900</xdr:colOff>
          <xdr:row>38</xdr:row>
          <xdr:rowOff>257175</xdr:rowOff>
        </xdr:to>
        <xdr:sp macro="" textlink="">
          <xdr:nvSpPr>
            <xdr:cNvPr id="1229" name="Option Button 205" hidden="1">
              <a:extLst>
                <a:ext uri="{63B3BB69-23CF-44E3-9099-C40C66FF867C}">
                  <a14:compatExt spid="_x0000_s12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47625</xdr:rowOff>
        </xdr:from>
        <xdr:to>
          <xdr:col>4</xdr:col>
          <xdr:colOff>342900</xdr:colOff>
          <xdr:row>38</xdr:row>
          <xdr:rowOff>257175</xdr:rowOff>
        </xdr:to>
        <xdr:sp macro="" textlink="">
          <xdr:nvSpPr>
            <xdr:cNvPr id="1230" name="Option Button 206" hidden="1">
              <a:extLst>
                <a:ext uri="{63B3BB69-23CF-44E3-9099-C40C66FF867C}">
                  <a14:compatExt spid="_x0000_s12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38</xdr:row>
          <xdr:rowOff>9525</xdr:rowOff>
        </xdr:from>
        <xdr:to>
          <xdr:col>5</xdr:col>
          <xdr:colOff>0</xdr:colOff>
          <xdr:row>38</xdr:row>
          <xdr:rowOff>314325</xdr:rowOff>
        </xdr:to>
        <xdr:sp macro="" textlink="">
          <xdr:nvSpPr>
            <xdr:cNvPr id="1231" name="Group Box 207" hidden="1">
              <a:extLst>
                <a:ext uri="{63B3BB69-23CF-44E3-9099-C40C66FF867C}">
                  <a14:compatExt spid="_x0000_s1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47625</xdr:rowOff>
        </xdr:from>
        <xdr:to>
          <xdr:col>3</xdr:col>
          <xdr:colOff>342900</xdr:colOff>
          <xdr:row>39</xdr:row>
          <xdr:rowOff>276225</xdr:rowOff>
        </xdr:to>
        <xdr:sp macro="" textlink="">
          <xdr:nvSpPr>
            <xdr:cNvPr id="1232" name="Option Button 208" hidden="1">
              <a:extLst>
                <a:ext uri="{63B3BB69-23CF-44E3-9099-C40C66FF867C}">
                  <a14:compatExt spid="_x0000_s12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47625</xdr:rowOff>
        </xdr:from>
        <xdr:to>
          <xdr:col>4</xdr:col>
          <xdr:colOff>342900</xdr:colOff>
          <xdr:row>39</xdr:row>
          <xdr:rowOff>276225</xdr:rowOff>
        </xdr:to>
        <xdr:sp macro="" textlink="">
          <xdr:nvSpPr>
            <xdr:cNvPr id="1233" name="Option Button 209" hidden="1">
              <a:extLst>
                <a:ext uri="{63B3BB69-23CF-44E3-9099-C40C66FF867C}">
                  <a14:compatExt spid="_x0000_s12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39</xdr:row>
          <xdr:rowOff>9525</xdr:rowOff>
        </xdr:from>
        <xdr:to>
          <xdr:col>5</xdr:col>
          <xdr:colOff>0</xdr:colOff>
          <xdr:row>39</xdr:row>
          <xdr:rowOff>466725</xdr:rowOff>
        </xdr:to>
        <xdr:sp macro="" textlink="">
          <xdr:nvSpPr>
            <xdr:cNvPr id="1234" name="Group Box 210" hidden="1">
              <a:extLst>
                <a:ext uri="{63B3BB69-23CF-44E3-9099-C40C66FF867C}">
                  <a14:compatExt spid="_x0000_s1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47625</xdr:rowOff>
        </xdr:from>
        <xdr:to>
          <xdr:col>3</xdr:col>
          <xdr:colOff>342900</xdr:colOff>
          <xdr:row>41</xdr:row>
          <xdr:rowOff>257175</xdr:rowOff>
        </xdr:to>
        <xdr:sp macro="" textlink="">
          <xdr:nvSpPr>
            <xdr:cNvPr id="1235" name="Option Button 211" hidden="1">
              <a:extLst>
                <a:ext uri="{63B3BB69-23CF-44E3-9099-C40C66FF867C}">
                  <a14:compatExt spid="_x0000_s12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47625</xdr:rowOff>
        </xdr:from>
        <xdr:to>
          <xdr:col>4</xdr:col>
          <xdr:colOff>342900</xdr:colOff>
          <xdr:row>41</xdr:row>
          <xdr:rowOff>257175</xdr:rowOff>
        </xdr:to>
        <xdr:sp macro="" textlink="">
          <xdr:nvSpPr>
            <xdr:cNvPr id="1236" name="Option Button 212" hidden="1">
              <a:extLst>
                <a:ext uri="{63B3BB69-23CF-44E3-9099-C40C66FF867C}">
                  <a14:compatExt spid="_x0000_s12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41</xdr:row>
          <xdr:rowOff>9525</xdr:rowOff>
        </xdr:from>
        <xdr:to>
          <xdr:col>5</xdr:col>
          <xdr:colOff>0</xdr:colOff>
          <xdr:row>41</xdr:row>
          <xdr:rowOff>314325</xdr:rowOff>
        </xdr:to>
        <xdr:sp macro="" textlink="">
          <xdr:nvSpPr>
            <xdr:cNvPr id="1237" name="Group Box 213" hidden="1">
              <a:extLst>
                <a:ext uri="{63B3BB69-23CF-44E3-9099-C40C66FF867C}">
                  <a14:compatExt spid="_x0000_s1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38100</xdr:rowOff>
        </xdr:from>
        <xdr:to>
          <xdr:col>3</xdr:col>
          <xdr:colOff>342900</xdr:colOff>
          <xdr:row>42</xdr:row>
          <xdr:rowOff>247650</xdr:rowOff>
        </xdr:to>
        <xdr:sp macro="" textlink="">
          <xdr:nvSpPr>
            <xdr:cNvPr id="1238" name="Option Button 214" hidden="1">
              <a:extLst>
                <a:ext uri="{63B3BB69-23CF-44E3-9099-C40C66FF867C}">
                  <a14:compatExt spid="_x0000_s12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38100</xdr:rowOff>
        </xdr:from>
        <xdr:to>
          <xdr:col>4</xdr:col>
          <xdr:colOff>342900</xdr:colOff>
          <xdr:row>42</xdr:row>
          <xdr:rowOff>247650</xdr:rowOff>
        </xdr:to>
        <xdr:sp macro="" textlink="">
          <xdr:nvSpPr>
            <xdr:cNvPr id="1239" name="Option Button 215" hidden="1">
              <a:extLst>
                <a:ext uri="{63B3BB69-23CF-44E3-9099-C40C66FF867C}">
                  <a14:compatExt spid="_x0000_s12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0</xdr:rowOff>
        </xdr:from>
        <xdr:to>
          <xdr:col>5</xdr:col>
          <xdr:colOff>0</xdr:colOff>
          <xdr:row>42</xdr:row>
          <xdr:rowOff>304800</xdr:rowOff>
        </xdr:to>
        <xdr:sp macro="" textlink="">
          <xdr:nvSpPr>
            <xdr:cNvPr id="1240" name="Group Box 216" hidden="1">
              <a:extLst>
                <a:ext uri="{63B3BB69-23CF-44E3-9099-C40C66FF867C}">
                  <a14:compatExt spid="_x0000_s1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28575</xdr:rowOff>
        </xdr:from>
        <xdr:to>
          <xdr:col>3</xdr:col>
          <xdr:colOff>342900</xdr:colOff>
          <xdr:row>43</xdr:row>
          <xdr:rowOff>238125</xdr:rowOff>
        </xdr:to>
        <xdr:sp macro="" textlink="">
          <xdr:nvSpPr>
            <xdr:cNvPr id="1241" name="Option Button 217" hidden="1">
              <a:extLst>
                <a:ext uri="{63B3BB69-23CF-44E3-9099-C40C66FF867C}">
                  <a14:compatExt spid="_x0000_s12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28575</xdr:rowOff>
        </xdr:from>
        <xdr:to>
          <xdr:col>4</xdr:col>
          <xdr:colOff>342900</xdr:colOff>
          <xdr:row>43</xdr:row>
          <xdr:rowOff>238125</xdr:rowOff>
        </xdr:to>
        <xdr:sp macro="" textlink="">
          <xdr:nvSpPr>
            <xdr:cNvPr id="1242" name="Option Button 218" hidden="1">
              <a:extLst>
                <a:ext uri="{63B3BB69-23CF-44E3-9099-C40C66FF867C}">
                  <a14:compatExt spid="_x0000_s12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933450</xdr:rowOff>
        </xdr:from>
        <xdr:to>
          <xdr:col>5</xdr:col>
          <xdr:colOff>0</xdr:colOff>
          <xdr:row>43</xdr:row>
          <xdr:rowOff>295275</xdr:rowOff>
        </xdr:to>
        <xdr:sp macro="" textlink="">
          <xdr:nvSpPr>
            <xdr:cNvPr id="1243" name="Group Box 219" hidden="1">
              <a:extLst>
                <a:ext uri="{63B3BB69-23CF-44E3-9099-C40C66FF867C}">
                  <a14:compatExt spid="_x0000_s1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47625</xdr:rowOff>
        </xdr:from>
        <xdr:to>
          <xdr:col>3</xdr:col>
          <xdr:colOff>342900</xdr:colOff>
          <xdr:row>44</xdr:row>
          <xdr:rowOff>257175</xdr:rowOff>
        </xdr:to>
        <xdr:sp macro="" textlink="">
          <xdr:nvSpPr>
            <xdr:cNvPr id="1244" name="Option Button 220" hidden="1">
              <a:extLst>
                <a:ext uri="{63B3BB69-23CF-44E3-9099-C40C66FF867C}">
                  <a14:compatExt spid="_x0000_s1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47625</xdr:rowOff>
        </xdr:from>
        <xdr:to>
          <xdr:col>4</xdr:col>
          <xdr:colOff>342900</xdr:colOff>
          <xdr:row>44</xdr:row>
          <xdr:rowOff>257175</xdr:rowOff>
        </xdr:to>
        <xdr:sp macro="" textlink="">
          <xdr:nvSpPr>
            <xdr:cNvPr id="1245" name="Option Button 221" hidden="1">
              <a:extLst>
                <a:ext uri="{63B3BB69-23CF-44E3-9099-C40C66FF867C}">
                  <a14:compatExt spid="_x0000_s12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44</xdr:row>
          <xdr:rowOff>9525</xdr:rowOff>
        </xdr:from>
        <xdr:to>
          <xdr:col>5</xdr:col>
          <xdr:colOff>0</xdr:colOff>
          <xdr:row>44</xdr:row>
          <xdr:rowOff>314325</xdr:rowOff>
        </xdr:to>
        <xdr:sp macro="" textlink="">
          <xdr:nvSpPr>
            <xdr:cNvPr id="1246" name="Group Box 222" hidden="1">
              <a:extLst>
                <a:ext uri="{63B3BB69-23CF-44E3-9099-C40C66FF867C}">
                  <a14:compatExt spid="_x0000_s1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28575</xdr:rowOff>
        </xdr:from>
        <xdr:to>
          <xdr:col>3</xdr:col>
          <xdr:colOff>342900</xdr:colOff>
          <xdr:row>45</xdr:row>
          <xdr:rowOff>238125</xdr:rowOff>
        </xdr:to>
        <xdr:sp macro="" textlink="">
          <xdr:nvSpPr>
            <xdr:cNvPr id="1247" name="Option Button 223" hidden="1">
              <a:extLst>
                <a:ext uri="{63B3BB69-23CF-44E3-9099-C40C66FF867C}">
                  <a14:compatExt spid="_x0000_s12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28575</xdr:rowOff>
        </xdr:from>
        <xdr:to>
          <xdr:col>4</xdr:col>
          <xdr:colOff>342900</xdr:colOff>
          <xdr:row>45</xdr:row>
          <xdr:rowOff>238125</xdr:rowOff>
        </xdr:to>
        <xdr:sp macro="" textlink="">
          <xdr:nvSpPr>
            <xdr:cNvPr id="1248" name="Option Button 224" hidden="1">
              <a:extLst>
                <a:ext uri="{63B3BB69-23CF-44E3-9099-C40C66FF867C}">
                  <a14:compatExt spid="_x0000_s12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44</xdr:row>
          <xdr:rowOff>495300</xdr:rowOff>
        </xdr:from>
        <xdr:to>
          <xdr:col>5</xdr:col>
          <xdr:colOff>0</xdr:colOff>
          <xdr:row>45</xdr:row>
          <xdr:rowOff>295275</xdr:rowOff>
        </xdr:to>
        <xdr:sp macro="" textlink="">
          <xdr:nvSpPr>
            <xdr:cNvPr id="1249" name="Group Box 225" hidden="1">
              <a:extLst>
                <a:ext uri="{63B3BB69-23CF-44E3-9099-C40C66FF867C}">
                  <a14:compatExt spid="_x0000_s1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28575</xdr:rowOff>
        </xdr:from>
        <xdr:to>
          <xdr:col>3</xdr:col>
          <xdr:colOff>342900</xdr:colOff>
          <xdr:row>46</xdr:row>
          <xdr:rowOff>238125</xdr:rowOff>
        </xdr:to>
        <xdr:sp macro="" textlink="">
          <xdr:nvSpPr>
            <xdr:cNvPr id="1250" name="Option Button 226" hidden="1">
              <a:extLst>
                <a:ext uri="{63B3BB69-23CF-44E3-9099-C40C66FF867C}">
                  <a14:compatExt spid="_x0000_s12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28575</xdr:rowOff>
        </xdr:from>
        <xdr:to>
          <xdr:col>4</xdr:col>
          <xdr:colOff>342900</xdr:colOff>
          <xdr:row>46</xdr:row>
          <xdr:rowOff>238125</xdr:rowOff>
        </xdr:to>
        <xdr:sp macro="" textlink="">
          <xdr:nvSpPr>
            <xdr:cNvPr id="1251" name="Option Button 227" hidden="1">
              <a:extLst>
                <a:ext uri="{63B3BB69-23CF-44E3-9099-C40C66FF867C}">
                  <a14:compatExt spid="_x0000_s12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45</xdr:row>
          <xdr:rowOff>1276350</xdr:rowOff>
        </xdr:from>
        <xdr:to>
          <xdr:col>5</xdr:col>
          <xdr:colOff>0</xdr:colOff>
          <xdr:row>46</xdr:row>
          <xdr:rowOff>438150</xdr:rowOff>
        </xdr:to>
        <xdr:sp macro="" textlink="">
          <xdr:nvSpPr>
            <xdr:cNvPr id="1252" name="Group Box 228" hidden="1">
              <a:extLst>
                <a:ext uri="{63B3BB69-23CF-44E3-9099-C40C66FF867C}">
                  <a14:compatExt spid="_x0000_s1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28575</xdr:rowOff>
        </xdr:from>
        <xdr:to>
          <xdr:col>3</xdr:col>
          <xdr:colOff>342900</xdr:colOff>
          <xdr:row>47</xdr:row>
          <xdr:rowOff>238125</xdr:rowOff>
        </xdr:to>
        <xdr:sp macro="" textlink="">
          <xdr:nvSpPr>
            <xdr:cNvPr id="1253" name="Option Button 229" hidden="1">
              <a:extLst>
                <a:ext uri="{63B3BB69-23CF-44E3-9099-C40C66FF867C}">
                  <a14:compatExt spid="_x0000_s12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28575</xdr:rowOff>
        </xdr:from>
        <xdr:to>
          <xdr:col>4</xdr:col>
          <xdr:colOff>342900</xdr:colOff>
          <xdr:row>47</xdr:row>
          <xdr:rowOff>238125</xdr:rowOff>
        </xdr:to>
        <xdr:sp macro="" textlink="">
          <xdr:nvSpPr>
            <xdr:cNvPr id="1254" name="Option Button 230" hidden="1">
              <a:extLst>
                <a:ext uri="{63B3BB69-23CF-44E3-9099-C40C66FF867C}">
                  <a14:compatExt spid="_x0000_s12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46</xdr:row>
          <xdr:rowOff>638175</xdr:rowOff>
        </xdr:from>
        <xdr:to>
          <xdr:col>5</xdr:col>
          <xdr:colOff>0</xdr:colOff>
          <xdr:row>47</xdr:row>
          <xdr:rowOff>295275</xdr:rowOff>
        </xdr:to>
        <xdr:sp macro="" textlink="">
          <xdr:nvSpPr>
            <xdr:cNvPr id="1255" name="Group Box 231" hidden="1">
              <a:extLst>
                <a:ext uri="{63B3BB69-23CF-44E3-9099-C40C66FF867C}">
                  <a14:compatExt spid="_x0000_s1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28575</xdr:rowOff>
        </xdr:from>
        <xdr:to>
          <xdr:col>3</xdr:col>
          <xdr:colOff>342900</xdr:colOff>
          <xdr:row>48</xdr:row>
          <xdr:rowOff>257175</xdr:rowOff>
        </xdr:to>
        <xdr:sp macro="" textlink="">
          <xdr:nvSpPr>
            <xdr:cNvPr id="1256" name="Option Button 232" hidden="1">
              <a:extLst>
                <a:ext uri="{63B3BB69-23CF-44E3-9099-C40C66FF867C}">
                  <a14:compatExt spid="_x0000_s12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28575</xdr:rowOff>
        </xdr:from>
        <xdr:to>
          <xdr:col>4</xdr:col>
          <xdr:colOff>342900</xdr:colOff>
          <xdr:row>48</xdr:row>
          <xdr:rowOff>257175</xdr:rowOff>
        </xdr:to>
        <xdr:sp macro="" textlink="">
          <xdr:nvSpPr>
            <xdr:cNvPr id="1257" name="Option Button 233" hidden="1">
              <a:extLst>
                <a:ext uri="{63B3BB69-23CF-44E3-9099-C40C66FF867C}">
                  <a14:compatExt spid="_x0000_s1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2276475</xdr:rowOff>
        </xdr:from>
        <xdr:to>
          <xdr:col>5</xdr:col>
          <xdr:colOff>0</xdr:colOff>
          <xdr:row>48</xdr:row>
          <xdr:rowOff>438150</xdr:rowOff>
        </xdr:to>
        <xdr:sp macro="" textlink="">
          <xdr:nvSpPr>
            <xdr:cNvPr id="1258" name="Group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28575</xdr:rowOff>
        </xdr:from>
        <xdr:to>
          <xdr:col>3</xdr:col>
          <xdr:colOff>342900</xdr:colOff>
          <xdr:row>49</xdr:row>
          <xdr:rowOff>257175</xdr:rowOff>
        </xdr:to>
        <xdr:sp macro="" textlink="">
          <xdr:nvSpPr>
            <xdr:cNvPr id="1259" name="Option Button 235" hidden="1">
              <a:extLst>
                <a:ext uri="{63B3BB69-23CF-44E3-9099-C40C66FF867C}">
                  <a14:compatExt spid="_x0000_s12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28575</xdr:rowOff>
        </xdr:from>
        <xdr:to>
          <xdr:col>4</xdr:col>
          <xdr:colOff>342900</xdr:colOff>
          <xdr:row>49</xdr:row>
          <xdr:rowOff>257175</xdr:rowOff>
        </xdr:to>
        <xdr:sp macro="" textlink="">
          <xdr:nvSpPr>
            <xdr:cNvPr id="1260" name="Option Button 236" hidden="1">
              <a:extLst>
                <a:ext uri="{63B3BB69-23CF-44E3-9099-C40C66FF867C}">
                  <a14:compatExt spid="_x0000_s12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48</xdr:row>
          <xdr:rowOff>752475</xdr:rowOff>
        </xdr:from>
        <xdr:to>
          <xdr:col>5</xdr:col>
          <xdr:colOff>0</xdr:colOff>
          <xdr:row>49</xdr:row>
          <xdr:rowOff>295275</xdr:rowOff>
        </xdr:to>
        <xdr:sp macro="" textlink="">
          <xdr:nvSpPr>
            <xdr:cNvPr id="1261" name="Group Box 237" hidden="1">
              <a:extLst>
                <a:ext uri="{63B3BB69-23CF-44E3-9099-C40C66FF867C}">
                  <a14:compatExt spid="_x0000_s1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19050</xdr:rowOff>
        </xdr:from>
        <xdr:to>
          <xdr:col>3</xdr:col>
          <xdr:colOff>342900</xdr:colOff>
          <xdr:row>50</xdr:row>
          <xdr:rowOff>247650</xdr:rowOff>
        </xdr:to>
        <xdr:sp macro="" textlink="">
          <xdr:nvSpPr>
            <xdr:cNvPr id="1262" name="Option Button 238" hidden="1">
              <a:extLst>
                <a:ext uri="{63B3BB69-23CF-44E3-9099-C40C66FF867C}">
                  <a14:compatExt spid="_x0000_s12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19050</xdr:rowOff>
        </xdr:from>
        <xdr:to>
          <xdr:col>4</xdr:col>
          <xdr:colOff>342900</xdr:colOff>
          <xdr:row>50</xdr:row>
          <xdr:rowOff>247650</xdr:rowOff>
        </xdr:to>
        <xdr:sp macro="" textlink="">
          <xdr:nvSpPr>
            <xdr:cNvPr id="1263" name="Option Button 239" hidden="1">
              <a:extLst>
                <a:ext uri="{63B3BB69-23CF-44E3-9099-C40C66FF867C}">
                  <a14:compatExt spid="_x0000_s12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49</xdr:row>
          <xdr:rowOff>923925</xdr:rowOff>
        </xdr:from>
        <xdr:to>
          <xdr:col>5</xdr:col>
          <xdr:colOff>0</xdr:colOff>
          <xdr:row>50</xdr:row>
          <xdr:rowOff>285750</xdr:rowOff>
        </xdr:to>
        <xdr:sp macro="" textlink="">
          <xdr:nvSpPr>
            <xdr:cNvPr id="1264" name="Group Box 240" hidden="1">
              <a:extLst>
                <a:ext uri="{63B3BB69-23CF-44E3-9099-C40C66FF867C}">
                  <a14:compatExt spid="_x0000_s1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51</xdr:row>
          <xdr:rowOff>28575</xdr:rowOff>
        </xdr:from>
        <xdr:to>
          <xdr:col>3</xdr:col>
          <xdr:colOff>342900</xdr:colOff>
          <xdr:row>51</xdr:row>
          <xdr:rowOff>257175</xdr:rowOff>
        </xdr:to>
        <xdr:sp macro="" textlink="">
          <xdr:nvSpPr>
            <xdr:cNvPr id="1265" name="Option Button 241" hidden="1">
              <a:extLst>
                <a:ext uri="{63B3BB69-23CF-44E3-9099-C40C66FF867C}">
                  <a14:compatExt spid="_x0000_s12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28575</xdr:rowOff>
        </xdr:from>
        <xdr:to>
          <xdr:col>4</xdr:col>
          <xdr:colOff>342900</xdr:colOff>
          <xdr:row>51</xdr:row>
          <xdr:rowOff>257175</xdr:rowOff>
        </xdr:to>
        <xdr:sp macro="" textlink="">
          <xdr:nvSpPr>
            <xdr:cNvPr id="1266" name="Option Button 242" hidden="1">
              <a:extLst>
                <a:ext uri="{63B3BB69-23CF-44E3-9099-C40C66FF867C}">
                  <a14:compatExt spid="_x0000_s12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1238250</xdr:rowOff>
        </xdr:from>
        <xdr:to>
          <xdr:col>5</xdr:col>
          <xdr:colOff>0</xdr:colOff>
          <xdr:row>51</xdr:row>
          <xdr:rowOff>295275</xdr:rowOff>
        </xdr:to>
        <xdr:sp macro="" textlink="">
          <xdr:nvSpPr>
            <xdr:cNvPr id="1267" name="Group Box 243" hidden="1">
              <a:extLst>
                <a:ext uri="{63B3BB69-23CF-44E3-9099-C40C66FF867C}">
                  <a14:compatExt spid="_x0000_s1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53</xdr:row>
          <xdr:rowOff>19050</xdr:rowOff>
        </xdr:from>
        <xdr:to>
          <xdr:col>3</xdr:col>
          <xdr:colOff>342900</xdr:colOff>
          <xdr:row>53</xdr:row>
          <xdr:rowOff>228600</xdr:rowOff>
        </xdr:to>
        <xdr:sp macro="" textlink="">
          <xdr:nvSpPr>
            <xdr:cNvPr id="1268" name="Option Button 244" hidden="1">
              <a:extLst>
                <a:ext uri="{63B3BB69-23CF-44E3-9099-C40C66FF867C}">
                  <a14:compatExt spid="_x0000_s12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19050</xdr:rowOff>
        </xdr:from>
        <xdr:to>
          <xdr:col>4</xdr:col>
          <xdr:colOff>342900</xdr:colOff>
          <xdr:row>53</xdr:row>
          <xdr:rowOff>228600</xdr:rowOff>
        </xdr:to>
        <xdr:sp macro="" textlink="">
          <xdr:nvSpPr>
            <xdr:cNvPr id="1269" name="Option Button 245" hidden="1">
              <a:extLst>
                <a:ext uri="{63B3BB69-23CF-44E3-9099-C40C66FF867C}">
                  <a14:compatExt spid="_x0000_s12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161925</xdr:rowOff>
        </xdr:from>
        <xdr:to>
          <xdr:col>5</xdr:col>
          <xdr:colOff>0</xdr:colOff>
          <xdr:row>53</xdr:row>
          <xdr:rowOff>285750</xdr:rowOff>
        </xdr:to>
        <xdr:sp macro="" textlink="">
          <xdr:nvSpPr>
            <xdr:cNvPr id="1270" name="Group Box 246" hidden="1">
              <a:extLst>
                <a:ext uri="{63B3BB69-23CF-44E3-9099-C40C66FF867C}">
                  <a14:compatExt spid="_x0000_s1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3</xdr:col>
          <xdr:colOff>342900</xdr:colOff>
          <xdr:row>54</xdr:row>
          <xdr:rowOff>219075</xdr:rowOff>
        </xdr:to>
        <xdr:sp macro="" textlink="">
          <xdr:nvSpPr>
            <xdr:cNvPr id="1271" name="Option Button 247" hidden="1">
              <a:extLst>
                <a:ext uri="{63B3BB69-23CF-44E3-9099-C40C66FF867C}">
                  <a14:compatExt spid="_x0000_s12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54</xdr:row>
          <xdr:rowOff>9525</xdr:rowOff>
        </xdr:from>
        <xdr:to>
          <xdr:col>4</xdr:col>
          <xdr:colOff>342900</xdr:colOff>
          <xdr:row>54</xdr:row>
          <xdr:rowOff>219075</xdr:rowOff>
        </xdr:to>
        <xdr:sp macro="" textlink="">
          <xdr:nvSpPr>
            <xdr:cNvPr id="1272" name="Option Button 248" hidden="1">
              <a:extLst>
                <a:ext uri="{63B3BB69-23CF-44E3-9099-C40C66FF867C}">
                  <a14:compatExt spid="_x0000_s12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53</xdr:row>
          <xdr:rowOff>1952625</xdr:rowOff>
        </xdr:from>
        <xdr:to>
          <xdr:col>5</xdr:col>
          <xdr:colOff>0</xdr:colOff>
          <xdr:row>54</xdr:row>
          <xdr:rowOff>266700</xdr:rowOff>
        </xdr:to>
        <xdr:sp macro="" textlink="">
          <xdr:nvSpPr>
            <xdr:cNvPr id="1273" name="Group Box 249" hidden="1">
              <a:extLst>
                <a:ext uri="{63B3BB69-23CF-44E3-9099-C40C66FF867C}">
                  <a14:compatExt spid="_x0000_s1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55</xdr:row>
          <xdr:rowOff>0</xdr:rowOff>
        </xdr:from>
        <xdr:to>
          <xdr:col>3</xdr:col>
          <xdr:colOff>342900</xdr:colOff>
          <xdr:row>55</xdr:row>
          <xdr:rowOff>209550</xdr:rowOff>
        </xdr:to>
        <xdr:sp macro="" textlink="">
          <xdr:nvSpPr>
            <xdr:cNvPr id="1274" name="Option Button 250" hidden="1">
              <a:extLst>
                <a:ext uri="{63B3BB69-23CF-44E3-9099-C40C66FF867C}">
                  <a14:compatExt spid="_x0000_s12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55</xdr:row>
          <xdr:rowOff>0</xdr:rowOff>
        </xdr:from>
        <xdr:to>
          <xdr:col>4</xdr:col>
          <xdr:colOff>342900</xdr:colOff>
          <xdr:row>55</xdr:row>
          <xdr:rowOff>209550</xdr:rowOff>
        </xdr:to>
        <xdr:sp macro="" textlink="">
          <xdr:nvSpPr>
            <xdr:cNvPr id="1275" name="Option Button 251" hidden="1">
              <a:extLst>
                <a:ext uri="{63B3BB69-23CF-44E3-9099-C40C66FF867C}">
                  <a14:compatExt spid="_x0000_s12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54</xdr:row>
          <xdr:rowOff>428625</xdr:rowOff>
        </xdr:from>
        <xdr:to>
          <xdr:col>5</xdr:col>
          <xdr:colOff>0</xdr:colOff>
          <xdr:row>55</xdr:row>
          <xdr:rowOff>257175</xdr:rowOff>
        </xdr:to>
        <xdr:sp macro="" textlink="">
          <xdr:nvSpPr>
            <xdr:cNvPr id="1276" name="Group Box 252" hidden="1">
              <a:extLst>
                <a:ext uri="{63B3BB69-23CF-44E3-9099-C40C66FF867C}">
                  <a14:compatExt spid="_x0000_s1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9525</xdr:rowOff>
        </xdr:from>
        <xdr:to>
          <xdr:col>3</xdr:col>
          <xdr:colOff>342900</xdr:colOff>
          <xdr:row>56</xdr:row>
          <xdr:rowOff>219075</xdr:rowOff>
        </xdr:to>
        <xdr:sp macro="" textlink="">
          <xdr:nvSpPr>
            <xdr:cNvPr id="1277" name="Option Button 253" hidden="1">
              <a:extLst>
                <a:ext uri="{63B3BB69-23CF-44E3-9099-C40C66FF867C}">
                  <a14:compatExt spid="_x0000_s12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9525</xdr:rowOff>
        </xdr:from>
        <xdr:to>
          <xdr:col>4</xdr:col>
          <xdr:colOff>342900</xdr:colOff>
          <xdr:row>56</xdr:row>
          <xdr:rowOff>219075</xdr:rowOff>
        </xdr:to>
        <xdr:sp macro="" textlink="">
          <xdr:nvSpPr>
            <xdr:cNvPr id="1278" name="Option Button 254" hidden="1">
              <a:extLst>
                <a:ext uri="{63B3BB69-23CF-44E3-9099-C40C66FF867C}">
                  <a14:compatExt spid="_x0000_s12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55</xdr:row>
          <xdr:rowOff>647700</xdr:rowOff>
        </xdr:from>
        <xdr:to>
          <xdr:col>5</xdr:col>
          <xdr:colOff>0</xdr:colOff>
          <xdr:row>56</xdr:row>
          <xdr:rowOff>276225</xdr:rowOff>
        </xdr:to>
        <xdr:sp macro="" textlink="">
          <xdr:nvSpPr>
            <xdr:cNvPr id="1279" name="Group Box 255" hidden="1">
              <a:extLst>
                <a:ext uri="{63B3BB69-23CF-44E3-9099-C40C66FF867C}">
                  <a14:compatExt spid="_x0000_s1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57</xdr:row>
          <xdr:rowOff>9525</xdr:rowOff>
        </xdr:from>
        <xdr:to>
          <xdr:col>3</xdr:col>
          <xdr:colOff>342900</xdr:colOff>
          <xdr:row>57</xdr:row>
          <xdr:rowOff>219075</xdr:rowOff>
        </xdr:to>
        <xdr:sp macro="" textlink="">
          <xdr:nvSpPr>
            <xdr:cNvPr id="1280" name="Option Button 256" hidden="1">
              <a:extLst>
                <a:ext uri="{63B3BB69-23CF-44E3-9099-C40C66FF867C}">
                  <a14:compatExt spid="_x0000_s12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9525</xdr:rowOff>
        </xdr:from>
        <xdr:to>
          <xdr:col>4</xdr:col>
          <xdr:colOff>342900</xdr:colOff>
          <xdr:row>57</xdr:row>
          <xdr:rowOff>219075</xdr:rowOff>
        </xdr:to>
        <xdr:sp macro="" textlink="">
          <xdr:nvSpPr>
            <xdr:cNvPr id="1281" name="Option Button 257" hidden="1">
              <a:extLst>
                <a:ext uri="{63B3BB69-23CF-44E3-9099-C40C66FF867C}">
                  <a14:compatExt spid="_x0000_s12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56</xdr:row>
          <xdr:rowOff>2257425</xdr:rowOff>
        </xdr:from>
        <xdr:to>
          <xdr:col>5</xdr:col>
          <xdr:colOff>0</xdr:colOff>
          <xdr:row>57</xdr:row>
          <xdr:rowOff>285750</xdr:rowOff>
        </xdr:to>
        <xdr:sp macro="" textlink="">
          <xdr:nvSpPr>
            <xdr:cNvPr id="1282" name="Group Box 258" hidden="1">
              <a:extLst>
                <a:ext uri="{63B3BB69-23CF-44E3-9099-C40C66FF867C}">
                  <a14:compatExt spid="_x0000_s1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19050</xdr:rowOff>
        </xdr:from>
        <xdr:to>
          <xdr:col>3</xdr:col>
          <xdr:colOff>342900</xdr:colOff>
          <xdr:row>58</xdr:row>
          <xdr:rowOff>228600</xdr:rowOff>
        </xdr:to>
        <xdr:sp macro="" textlink="">
          <xdr:nvSpPr>
            <xdr:cNvPr id="1283" name="Option Button 259" hidden="1">
              <a:extLst>
                <a:ext uri="{63B3BB69-23CF-44E3-9099-C40C66FF867C}">
                  <a14:compatExt spid="_x0000_s12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19050</xdr:rowOff>
        </xdr:from>
        <xdr:to>
          <xdr:col>4</xdr:col>
          <xdr:colOff>342900</xdr:colOff>
          <xdr:row>58</xdr:row>
          <xdr:rowOff>228600</xdr:rowOff>
        </xdr:to>
        <xdr:sp macro="" textlink="">
          <xdr:nvSpPr>
            <xdr:cNvPr id="1284" name="Option Button 260" hidden="1">
              <a:extLst>
                <a:ext uri="{63B3BB69-23CF-44E3-9099-C40C66FF867C}">
                  <a14:compatExt spid="_x0000_s12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57</xdr:row>
          <xdr:rowOff>285750</xdr:rowOff>
        </xdr:from>
        <xdr:to>
          <xdr:col>5</xdr:col>
          <xdr:colOff>0</xdr:colOff>
          <xdr:row>58</xdr:row>
          <xdr:rowOff>285750</xdr:rowOff>
        </xdr:to>
        <xdr:sp macro="" textlink="">
          <xdr:nvSpPr>
            <xdr:cNvPr id="1285" name="Group Box 261" hidden="1">
              <a:extLst>
                <a:ext uri="{63B3BB69-23CF-44E3-9099-C40C66FF867C}">
                  <a14:compatExt spid="_x0000_s1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28575</xdr:rowOff>
        </xdr:from>
        <xdr:to>
          <xdr:col>3</xdr:col>
          <xdr:colOff>342900</xdr:colOff>
          <xdr:row>59</xdr:row>
          <xdr:rowOff>238125</xdr:rowOff>
        </xdr:to>
        <xdr:sp macro="" textlink="">
          <xdr:nvSpPr>
            <xdr:cNvPr id="1286" name="Option Button 262" hidden="1">
              <a:extLst>
                <a:ext uri="{63B3BB69-23CF-44E3-9099-C40C66FF867C}">
                  <a14:compatExt spid="_x0000_s12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28575</xdr:rowOff>
        </xdr:from>
        <xdr:to>
          <xdr:col>4</xdr:col>
          <xdr:colOff>342900</xdr:colOff>
          <xdr:row>59</xdr:row>
          <xdr:rowOff>238125</xdr:rowOff>
        </xdr:to>
        <xdr:sp macro="" textlink="">
          <xdr:nvSpPr>
            <xdr:cNvPr id="1287" name="Option Button 263" hidden="1">
              <a:extLst>
                <a:ext uri="{63B3BB69-23CF-44E3-9099-C40C66FF867C}">
                  <a14:compatExt spid="_x0000_s12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58</xdr:row>
          <xdr:rowOff>1819275</xdr:rowOff>
        </xdr:from>
        <xdr:to>
          <xdr:col>5</xdr:col>
          <xdr:colOff>0</xdr:colOff>
          <xdr:row>59</xdr:row>
          <xdr:rowOff>295275</xdr:rowOff>
        </xdr:to>
        <xdr:sp macro="" textlink="">
          <xdr:nvSpPr>
            <xdr:cNvPr id="1288" name="Group Box 264" hidden="1">
              <a:extLst>
                <a:ext uri="{63B3BB69-23CF-44E3-9099-C40C66FF867C}">
                  <a14:compatExt spid="_x0000_s1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19050</xdr:rowOff>
        </xdr:from>
        <xdr:to>
          <xdr:col>3</xdr:col>
          <xdr:colOff>342900</xdr:colOff>
          <xdr:row>60</xdr:row>
          <xdr:rowOff>228600</xdr:rowOff>
        </xdr:to>
        <xdr:sp macro="" textlink="">
          <xdr:nvSpPr>
            <xdr:cNvPr id="1289" name="Option Button 265" hidden="1">
              <a:extLst>
                <a:ext uri="{63B3BB69-23CF-44E3-9099-C40C66FF867C}">
                  <a14:compatExt spid="_x0000_s12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19050</xdr:rowOff>
        </xdr:from>
        <xdr:to>
          <xdr:col>4</xdr:col>
          <xdr:colOff>342900</xdr:colOff>
          <xdr:row>60</xdr:row>
          <xdr:rowOff>228600</xdr:rowOff>
        </xdr:to>
        <xdr:sp macro="" textlink="">
          <xdr:nvSpPr>
            <xdr:cNvPr id="1290" name="Option Button 266" hidden="1">
              <a:extLst>
                <a:ext uri="{63B3BB69-23CF-44E3-9099-C40C66FF867C}">
                  <a14:compatExt spid="_x0000_s12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59</xdr:row>
          <xdr:rowOff>1343025</xdr:rowOff>
        </xdr:from>
        <xdr:to>
          <xdr:col>5</xdr:col>
          <xdr:colOff>0</xdr:colOff>
          <xdr:row>60</xdr:row>
          <xdr:rowOff>285750</xdr:rowOff>
        </xdr:to>
        <xdr:sp macro="" textlink="">
          <xdr:nvSpPr>
            <xdr:cNvPr id="1291" name="Group Box 267" hidden="1">
              <a:extLst>
                <a:ext uri="{63B3BB69-23CF-44E3-9099-C40C66FF867C}">
                  <a14:compatExt spid="_x0000_s1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28575</xdr:rowOff>
        </xdr:from>
        <xdr:to>
          <xdr:col>3</xdr:col>
          <xdr:colOff>342900</xdr:colOff>
          <xdr:row>61</xdr:row>
          <xdr:rowOff>238125</xdr:rowOff>
        </xdr:to>
        <xdr:sp macro="" textlink="">
          <xdr:nvSpPr>
            <xdr:cNvPr id="1292" name="Option Button 268" hidden="1">
              <a:extLst>
                <a:ext uri="{63B3BB69-23CF-44E3-9099-C40C66FF867C}">
                  <a14:compatExt spid="_x0000_s12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28575</xdr:rowOff>
        </xdr:from>
        <xdr:to>
          <xdr:col>4</xdr:col>
          <xdr:colOff>342900</xdr:colOff>
          <xdr:row>61</xdr:row>
          <xdr:rowOff>238125</xdr:rowOff>
        </xdr:to>
        <xdr:sp macro="" textlink="">
          <xdr:nvSpPr>
            <xdr:cNvPr id="1293" name="Option Button 269" hidden="1">
              <a:extLst>
                <a:ext uri="{63B3BB69-23CF-44E3-9099-C40C66FF867C}">
                  <a14:compatExt spid="_x0000_s12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60</xdr:row>
          <xdr:rowOff>2486025</xdr:rowOff>
        </xdr:from>
        <xdr:to>
          <xdr:col>5</xdr:col>
          <xdr:colOff>0</xdr:colOff>
          <xdr:row>61</xdr:row>
          <xdr:rowOff>295275</xdr:rowOff>
        </xdr:to>
        <xdr:sp macro="" textlink="">
          <xdr:nvSpPr>
            <xdr:cNvPr id="1294" name="Group Box 270" hidden="1">
              <a:extLst>
                <a:ext uri="{63B3BB69-23CF-44E3-9099-C40C66FF867C}">
                  <a14:compatExt spid="_x0000_s1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28575</xdr:rowOff>
        </xdr:from>
        <xdr:to>
          <xdr:col>3</xdr:col>
          <xdr:colOff>342900</xdr:colOff>
          <xdr:row>62</xdr:row>
          <xdr:rowOff>238125</xdr:rowOff>
        </xdr:to>
        <xdr:sp macro="" textlink="">
          <xdr:nvSpPr>
            <xdr:cNvPr id="1295" name="Option Button 271" hidden="1">
              <a:extLst>
                <a:ext uri="{63B3BB69-23CF-44E3-9099-C40C66FF867C}">
                  <a14:compatExt spid="_x0000_s1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28575</xdr:rowOff>
        </xdr:from>
        <xdr:to>
          <xdr:col>4</xdr:col>
          <xdr:colOff>342900</xdr:colOff>
          <xdr:row>62</xdr:row>
          <xdr:rowOff>238125</xdr:rowOff>
        </xdr:to>
        <xdr:sp macro="" textlink="">
          <xdr:nvSpPr>
            <xdr:cNvPr id="1296" name="Option Button 272" hidden="1">
              <a:extLst>
                <a:ext uri="{63B3BB69-23CF-44E3-9099-C40C66FF867C}">
                  <a14:compatExt spid="_x0000_s12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61</xdr:row>
          <xdr:rowOff>2657475</xdr:rowOff>
        </xdr:from>
        <xdr:to>
          <xdr:col>5</xdr:col>
          <xdr:colOff>0</xdr:colOff>
          <xdr:row>62</xdr:row>
          <xdr:rowOff>295275</xdr:rowOff>
        </xdr:to>
        <xdr:sp macro="" textlink="">
          <xdr:nvSpPr>
            <xdr:cNvPr id="1297" name="Group Box 273" hidden="1">
              <a:extLst>
                <a:ext uri="{63B3BB69-23CF-44E3-9099-C40C66FF867C}">
                  <a14:compatExt spid="_x0000_s1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63</xdr:row>
          <xdr:rowOff>28575</xdr:rowOff>
        </xdr:from>
        <xdr:to>
          <xdr:col>3</xdr:col>
          <xdr:colOff>342900</xdr:colOff>
          <xdr:row>63</xdr:row>
          <xdr:rowOff>238125</xdr:rowOff>
        </xdr:to>
        <xdr:sp macro="" textlink="">
          <xdr:nvSpPr>
            <xdr:cNvPr id="1298" name="Option Button 274" hidden="1">
              <a:extLst>
                <a:ext uri="{63B3BB69-23CF-44E3-9099-C40C66FF867C}">
                  <a14:compatExt spid="_x0000_s12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63</xdr:row>
          <xdr:rowOff>28575</xdr:rowOff>
        </xdr:from>
        <xdr:to>
          <xdr:col>4</xdr:col>
          <xdr:colOff>342900</xdr:colOff>
          <xdr:row>63</xdr:row>
          <xdr:rowOff>238125</xdr:rowOff>
        </xdr:to>
        <xdr:sp macro="" textlink="">
          <xdr:nvSpPr>
            <xdr:cNvPr id="1299" name="Option Button 275" hidden="1">
              <a:extLst>
                <a:ext uri="{63B3BB69-23CF-44E3-9099-C40C66FF867C}">
                  <a14:compatExt spid="_x0000_s12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62</xdr:row>
          <xdr:rowOff>2124075</xdr:rowOff>
        </xdr:from>
        <xdr:to>
          <xdr:col>5</xdr:col>
          <xdr:colOff>0</xdr:colOff>
          <xdr:row>63</xdr:row>
          <xdr:rowOff>295275</xdr:rowOff>
        </xdr:to>
        <xdr:sp macro="" textlink="">
          <xdr:nvSpPr>
            <xdr:cNvPr id="1300" name="Group Box 276" hidden="1">
              <a:extLst>
                <a:ext uri="{63B3BB69-23CF-44E3-9099-C40C66FF867C}">
                  <a14:compatExt spid="_x0000_s1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28575</xdr:rowOff>
        </xdr:from>
        <xdr:to>
          <xdr:col>3</xdr:col>
          <xdr:colOff>342900</xdr:colOff>
          <xdr:row>64</xdr:row>
          <xdr:rowOff>238125</xdr:rowOff>
        </xdr:to>
        <xdr:sp macro="" textlink="">
          <xdr:nvSpPr>
            <xdr:cNvPr id="1301" name="Option Button 277" hidden="1">
              <a:extLst>
                <a:ext uri="{63B3BB69-23CF-44E3-9099-C40C66FF867C}">
                  <a14:compatExt spid="_x0000_s13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28575</xdr:rowOff>
        </xdr:from>
        <xdr:to>
          <xdr:col>4</xdr:col>
          <xdr:colOff>342900</xdr:colOff>
          <xdr:row>64</xdr:row>
          <xdr:rowOff>238125</xdr:rowOff>
        </xdr:to>
        <xdr:sp macro="" textlink="">
          <xdr:nvSpPr>
            <xdr:cNvPr id="1302" name="Option Button 278" hidden="1">
              <a:extLst>
                <a:ext uri="{63B3BB69-23CF-44E3-9099-C40C66FF867C}">
                  <a14:compatExt spid="_x0000_s13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63</xdr:row>
          <xdr:rowOff>295275</xdr:rowOff>
        </xdr:from>
        <xdr:to>
          <xdr:col>5</xdr:col>
          <xdr:colOff>0</xdr:colOff>
          <xdr:row>64</xdr:row>
          <xdr:rowOff>295275</xdr:rowOff>
        </xdr:to>
        <xdr:sp macro="" textlink="">
          <xdr:nvSpPr>
            <xdr:cNvPr id="1303" name="Group Box 279" hidden="1">
              <a:extLst>
                <a:ext uri="{63B3BB69-23CF-44E3-9099-C40C66FF867C}">
                  <a14:compatExt spid="_x0000_s1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65</xdr:row>
          <xdr:rowOff>47625</xdr:rowOff>
        </xdr:from>
        <xdr:to>
          <xdr:col>3</xdr:col>
          <xdr:colOff>342900</xdr:colOff>
          <xdr:row>65</xdr:row>
          <xdr:rowOff>257175</xdr:rowOff>
        </xdr:to>
        <xdr:sp macro="" textlink="">
          <xdr:nvSpPr>
            <xdr:cNvPr id="1304" name="Option Button 280" hidden="1">
              <a:extLst>
                <a:ext uri="{63B3BB69-23CF-44E3-9099-C40C66FF867C}">
                  <a14:compatExt spid="_x0000_s13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65</xdr:row>
          <xdr:rowOff>47625</xdr:rowOff>
        </xdr:from>
        <xdr:to>
          <xdr:col>4</xdr:col>
          <xdr:colOff>342900</xdr:colOff>
          <xdr:row>65</xdr:row>
          <xdr:rowOff>257175</xdr:rowOff>
        </xdr:to>
        <xdr:sp macro="" textlink="">
          <xdr:nvSpPr>
            <xdr:cNvPr id="1305" name="Option Button 281" hidden="1">
              <a:extLst>
                <a:ext uri="{63B3BB69-23CF-44E3-9099-C40C66FF867C}">
                  <a14:compatExt spid="_x0000_s13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65</xdr:row>
          <xdr:rowOff>9525</xdr:rowOff>
        </xdr:from>
        <xdr:to>
          <xdr:col>5</xdr:col>
          <xdr:colOff>0</xdr:colOff>
          <xdr:row>65</xdr:row>
          <xdr:rowOff>314325</xdr:rowOff>
        </xdr:to>
        <xdr:sp macro="" textlink="">
          <xdr:nvSpPr>
            <xdr:cNvPr id="1306" name="Group Box 282" hidden="1">
              <a:extLst>
                <a:ext uri="{63B3BB69-23CF-44E3-9099-C40C66FF867C}">
                  <a14:compatExt spid="_x0000_s1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66</xdr:row>
          <xdr:rowOff>47625</xdr:rowOff>
        </xdr:from>
        <xdr:to>
          <xdr:col>3</xdr:col>
          <xdr:colOff>342900</xdr:colOff>
          <xdr:row>66</xdr:row>
          <xdr:rowOff>257175</xdr:rowOff>
        </xdr:to>
        <xdr:sp macro="" textlink="">
          <xdr:nvSpPr>
            <xdr:cNvPr id="1307" name="Option Button 283" hidden="1">
              <a:extLst>
                <a:ext uri="{63B3BB69-23CF-44E3-9099-C40C66FF867C}">
                  <a14:compatExt spid="_x0000_s1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66</xdr:row>
          <xdr:rowOff>47625</xdr:rowOff>
        </xdr:from>
        <xdr:to>
          <xdr:col>4</xdr:col>
          <xdr:colOff>342900</xdr:colOff>
          <xdr:row>66</xdr:row>
          <xdr:rowOff>257175</xdr:rowOff>
        </xdr:to>
        <xdr:sp macro="" textlink="">
          <xdr:nvSpPr>
            <xdr:cNvPr id="1308" name="Option Button 284" hidden="1">
              <a:extLst>
                <a:ext uri="{63B3BB69-23CF-44E3-9099-C40C66FF867C}">
                  <a14:compatExt spid="_x0000_s1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66</xdr:row>
          <xdr:rowOff>9525</xdr:rowOff>
        </xdr:from>
        <xdr:to>
          <xdr:col>5</xdr:col>
          <xdr:colOff>0</xdr:colOff>
          <xdr:row>66</xdr:row>
          <xdr:rowOff>314325</xdr:rowOff>
        </xdr:to>
        <xdr:sp macro="" textlink="">
          <xdr:nvSpPr>
            <xdr:cNvPr id="1309" name="Group Box 285" hidden="1">
              <a:extLst>
                <a:ext uri="{63B3BB69-23CF-44E3-9099-C40C66FF867C}">
                  <a14:compatExt spid="_x0000_s1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47625</xdr:rowOff>
        </xdr:from>
        <xdr:to>
          <xdr:col>3</xdr:col>
          <xdr:colOff>342900</xdr:colOff>
          <xdr:row>67</xdr:row>
          <xdr:rowOff>257175</xdr:rowOff>
        </xdr:to>
        <xdr:sp macro="" textlink="">
          <xdr:nvSpPr>
            <xdr:cNvPr id="1310" name="Option Button 286" hidden="1">
              <a:extLst>
                <a:ext uri="{63B3BB69-23CF-44E3-9099-C40C66FF867C}">
                  <a14:compatExt spid="_x0000_s13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67</xdr:row>
          <xdr:rowOff>47625</xdr:rowOff>
        </xdr:from>
        <xdr:to>
          <xdr:col>4</xdr:col>
          <xdr:colOff>342900</xdr:colOff>
          <xdr:row>67</xdr:row>
          <xdr:rowOff>257175</xdr:rowOff>
        </xdr:to>
        <xdr:sp macro="" textlink="">
          <xdr:nvSpPr>
            <xdr:cNvPr id="1311" name="Option Button 287" hidden="1">
              <a:extLst>
                <a:ext uri="{63B3BB69-23CF-44E3-9099-C40C66FF867C}">
                  <a14:compatExt spid="_x0000_s13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9525</xdr:rowOff>
        </xdr:from>
        <xdr:to>
          <xdr:col>5</xdr:col>
          <xdr:colOff>0</xdr:colOff>
          <xdr:row>67</xdr:row>
          <xdr:rowOff>314325</xdr:rowOff>
        </xdr:to>
        <xdr:sp macro="" textlink="">
          <xdr:nvSpPr>
            <xdr:cNvPr id="1312" name="Group Box 288" hidden="1">
              <a:extLst>
                <a:ext uri="{63B3BB69-23CF-44E3-9099-C40C66FF867C}">
                  <a14:compatExt spid="_x0000_s1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69</xdr:row>
          <xdr:rowOff>28575</xdr:rowOff>
        </xdr:from>
        <xdr:to>
          <xdr:col>3</xdr:col>
          <xdr:colOff>323850</xdr:colOff>
          <xdr:row>69</xdr:row>
          <xdr:rowOff>247650</xdr:rowOff>
        </xdr:to>
        <xdr:sp macro="" textlink="">
          <xdr:nvSpPr>
            <xdr:cNvPr id="1313" name="Option Button 289" hidden="1">
              <a:extLst>
                <a:ext uri="{63B3BB69-23CF-44E3-9099-C40C66FF867C}">
                  <a14:compatExt spid="_x0000_s13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69</xdr:row>
          <xdr:rowOff>28575</xdr:rowOff>
        </xdr:from>
        <xdr:to>
          <xdr:col>4</xdr:col>
          <xdr:colOff>323850</xdr:colOff>
          <xdr:row>69</xdr:row>
          <xdr:rowOff>247650</xdr:rowOff>
        </xdr:to>
        <xdr:sp macro="" textlink="">
          <xdr:nvSpPr>
            <xdr:cNvPr id="1314" name="Option Button 290" hidden="1">
              <a:extLst>
                <a:ext uri="{63B3BB69-23CF-44E3-9099-C40C66FF867C}">
                  <a14:compatExt spid="_x0000_s13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68</xdr:row>
          <xdr:rowOff>171450</xdr:rowOff>
        </xdr:from>
        <xdr:to>
          <xdr:col>4</xdr:col>
          <xdr:colOff>533400</xdr:colOff>
          <xdr:row>69</xdr:row>
          <xdr:rowOff>285750</xdr:rowOff>
        </xdr:to>
        <xdr:sp macro="" textlink="">
          <xdr:nvSpPr>
            <xdr:cNvPr id="1315" name="Group Box 291" hidden="1">
              <a:extLst>
                <a:ext uri="{63B3BB69-23CF-44E3-9099-C40C66FF867C}">
                  <a14:compatExt spid="_x0000_s1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70</xdr:row>
          <xdr:rowOff>19050</xdr:rowOff>
        </xdr:from>
        <xdr:to>
          <xdr:col>3</xdr:col>
          <xdr:colOff>323850</xdr:colOff>
          <xdr:row>70</xdr:row>
          <xdr:rowOff>238125</xdr:rowOff>
        </xdr:to>
        <xdr:sp macro="" textlink="">
          <xdr:nvSpPr>
            <xdr:cNvPr id="1316" name="Option Button 292" hidden="1">
              <a:extLst>
                <a:ext uri="{63B3BB69-23CF-44E3-9099-C40C66FF867C}">
                  <a14:compatExt spid="_x0000_s13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19050</xdr:rowOff>
        </xdr:from>
        <xdr:to>
          <xdr:col>4</xdr:col>
          <xdr:colOff>323850</xdr:colOff>
          <xdr:row>70</xdr:row>
          <xdr:rowOff>238125</xdr:rowOff>
        </xdr:to>
        <xdr:sp macro="" textlink="">
          <xdr:nvSpPr>
            <xdr:cNvPr id="1317" name="Option Button 293" hidden="1">
              <a:extLst>
                <a:ext uri="{63B3BB69-23CF-44E3-9099-C40C66FF867C}">
                  <a14:compatExt spid="_x0000_s13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1581150</xdr:rowOff>
        </xdr:from>
        <xdr:to>
          <xdr:col>4</xdr:col>
          <xdr:colOff>533400</xdr:colOff>
          <xdr:row>70</xdr:row>
          <xdr:rowOff>276225</xdr:rowOff>
        </xdr:to>
        <xdr:sp macro="" textlink="">
          <xdr:nvSpPr>
            <xdr:cNvPr id="1318" name="Group Box 294" hidden="1">
              <a:extLst>
                <a:ext uri="{63B3BB69-23CF-44E3-9099-C40C66FF867C}">
                  <a14:compatExt spid="_x0000_s1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xdr:row>
          <xdr:rowOff>28575</xdr:rowOff>
        </xdr:from>
        <xdr:to>
          <xdr:col>3</xdr:col>
          <xdr:colOff>323850</xdr:colOff>
          <xdr:row>71</xdr:row>
          <xdr:rowOff>247650</xdr:rowOff>
        </xdr:to>
        <xdr:sp macro="" textlink="">
          <xdr:nvSpPr>
            <xdr:cNvPr id="1319" name="Option Button 295" hidden="1">
              <a:extLst>
                <a:ext uri="{63B3BB69-23CF-44E3-9099-C40C66FF867C}">
                  <a14:compatExt spid="_x0000_s13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71</xdr:row>
          <xdr:rowOff>28575</xdr:rowOff>
        </xdr:from>
        <xdr:to>
          <xdr:col>4</xdr:col>
          <xdr:colOff>323850</xdr:colOff>
          <xdr:row>71</xdr:row>
          <xdr:rowOff>247650</xdr:rowOff>
        </xdr:to>
        <xdr:sp macro="" textlink="">
          <xdr:nvSpPr>
            <xdr:cNvPr id="1320" name="Option Button 296" hidden="1">
              <a:extLst>
                <a:ext uri="{63B3BB69-23CF-44E3-9099-C40C66FF867C}">
                  <a14:compatExt spid="_x0000_s13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70</xdr:row>
          <xdr:rowOff>2619375</xdr:rowOff>
        </xdr:from>
        <xdr:to>
          <xdr:col>4</xdr:col>
          <xdr:colOff>533400</xdr:colOff>
          <xdr:row>71</xdr:row>
          <xdr:rowOff>285750</xdr:rowOff>
        </xdr:to>
        <xdr:sp macro="" textlink="">
          <xdr:nvSpPr>
            <xdr:cNvPr id="1321" name="Group Box 297" hidden="1">
              <a:extLst>
                <a:ext uri="{63B3BB69-23CF-44E3-9099-C40C66FF867C}">
                  <a14:compatExt spid="_x0000_s1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9525</xdr:rowOff>
        </xdr:from>
        <xdr:to>
          <xdr:col>3</xdr:col>
          <xdr:colOff>323850</xdr:colOff>
          <xdr:row>73</xdr:row>
          <xdr:rowOff>228600</xdr:rowOff>
        </xdr:to>
        <xdr:sp macro="" textlink="">
          <xdr:nvSpPr>
            <xdr:cNvPr id="1322" name="Option Button 298" hidden="1">
              <a:extLst>
                <a:ext uri="{63B3BB69-23CF-44E3-9099-C40C66FF867C}">
                  <a14:compatExt spid="_x0000_s13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73</xdr:row>
          <xdr:rowOff>9525</xdr:rowOff>
        </xdr:from>
        <xdr:to>
          <xdr:col>4</xdr:col>
          <xdr:colOff>323850</xdr:colOff>
          <xdr:row>73</xdr:row>
          <xdr:rowOff>228600</xdr:rowOff>
        </xdr:to>
        <xdr:sp macro="" textlink="">
          <xdr:nvSpPr>
            <xdr:cNvPr id="1323" name="Option Button 299" hidden="1">
              <a:extLst>
                <a:ext uri="{63B3BB69-23CF-44E3-9099-C40C66FF867C}">
                  <a14:compatExt spid="_x0000_s13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72</xdr:row>
          <xdr:rowOff>152400</xdr:rowOff>
        </xdr:from>
        <xdr:to>
          <xdr:col>4</xdr:col>
          <xdr:colOff>533400</xdr:colOff>
          <xdr:row>73</xdr:row>
          <xdr:rowOff>266700</xdr:rowOff>
        </xdr:to>
        <xdr:sp macro="" textlink="">
          <xdr:nvSpPr>
            <xdr:cNvPr id="1324" name="Group Box 300" hidden="1">
              <a:extLst>
                <a:ext uri="{63B3BB69-23CF-44E3-9099-C40C66FF867C}">
                  <a14:compatExt spid="_x0000_s1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74</xdr:row>
          <xdr:rowOff>9525</xdr:rowOff>
        </xdr:from>
        <xdr:to>
          <xdr:col>3</xdr:col>
          <xdr:colOff>323850</xdr:colOff>
          <xdr:row>74</xdr:row>
          <xdr:rowOff>228600</xdr:rowOff>
        </xdr:to>
        <xdr:sp macro="" textlink="">
          <xdr:nvSpPr>
            <xdr:cNvPr id="1325" name="Option Button 301" hidden="1">
              <a:extLst>
                <a:ext uri="{63B3BB69-23CF-44E3-9099-C40C66FF867C}">
                  <a14:compatExt spid="_x0000_s13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74</xdr:row>
          <xdr:rowOff>9525</xdr:rowOff>
        </xdr:from>
        <xdr:to>
          <xdr:col>4</xdr:col>
          <xdr:colOff>323850</xdr:colOff>
          <xdr:row>74</xdr:row>
          <xdr:rowOff>228600</xdr:rowOff>
        </xdr:to>
        <xdr:sp macro="" textlink="">
          <xdr:nvSpPr>
            <xdr:cNvPr id="1326" name="Option Button 302" hidden="1">
              <a:extLst>
                <a:ext uri="{63B3BB69-23CF-44E3-9099-C40C66FF867C}">
                  <a14:compatExt spid="_x0000_s13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73</xdr:row>
          <xdr:rowOff>733425</xdr:rowOff>
        </xdr:from>
        <xdr:to>
          <xdr:col>4</xdr:col>
          <xdr:colOff>533400</xdr:colOff>
          <xdr:row>74</xdr:row>
          <xdr:rowOff>266700</xdr:rowOff>
        </xdr:to>
        <xdr:sp macro="" textlink="">
          <xdr:nvSpPr>
            <xdr:cNvPr id="1327" name="Group Box 303" hidden="1">
              <a:extLst>
                <a:ext uri="{63B3BB69-23CF-44E3-9099-C40C66FF867C}">
                  <a14:compatExt spid="_x0000_s132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91" Type="http://schemas.openxmlformats.org/officeDocument/2006/relationships/ctrlProp" Target="../ctrlProps/ctrlProp188.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Layout" topLeftCell="A5" zoomScale="130" zoomScaleNormal="100" zoomScalePageLayoutView="130" workbookViewId="0">
      <selection activeCell="I37" sqref="I37"/>
    </sheetView>
  </sheetViews>
  <sheetFormatPr defaultColWidth="9" defaultRowHeight="15" x14ac:dyDescent="0.25"/>
  <cols>
    <col min="1" max="1" width="23.5" style="26" customWidth="1"/>
    <col min="2" max="2" width="9" style="26"/>
    <col min="3" max="3" width="4.25" style="26" customWidth="1"/>
    <col min="4" max="4" width="12" style="26" customWidth="1"/>
    <col min="5" max="5" width="9" style="26"/>
    <col min="6" max="6" width="10.5" style="26" customWidth="1"/>
    <col min="7" max="7" width="11.5" style="26" customWidth="1"/>
    <col min="8" max="16384" width="9" style="26"/>
  </cols>
  <sheetData>
    <row r="1" spans="1:7" ht="15.75" customHeight="1" x14ac:dyDescent="0.25">
      <c r="A1" s="27"/>
      <c r="B1" s="27"/>
      <c r="C1" s="27"/>
      <c r="D1" s="27"/>
      <c r="E1" s="27"/>
      <c r="F1" s="27"/>
      <c r="G1" s="27"/>
    </row>
    <row r="2" spans="1:7" ht="15.75" customHeight="1" x14ac:dyDescent="0.25">
      <c r="A2" s="27"/>
      <c r="B2" s="27"/>
      <c r="C2" s="27"/>
      <c r="D2" s="27"/>
      <c r="E2" s="27"/>
      <c r="F2" s="27"/>
      <c r="G2" s="27"/>
    </row>
    <row r="3" spans="1:7" ht="15.75" customHeight="1" x14ac:dyDescent="0.25">
      <c r="A3" s="27"/>
      <c r="B3" s="27"/>
      <c r="C3" s="27"/>
      <c r="D3" s="27"/>
      <c r="E3" s="27"/>
      <c r="F3" s="27"/>
      <c r="G3" s="27"/>
    </row>
    <row r="4" spans="1:7" x14ac:dyDescent="0.25">
      <c r="A4" s="27"/>
      <c r="B4" s="27"/>
      <c r="C4" s="27"/>
      <c r="D4" s="27"/>
      <c r="E4" s="27"/>
      <c r="F4" s="27"/>
      <c r="G4" s="27"/>
    </row>
    <row r="5" spans="1:7" x14ac:dyDescent="0.25">
      <c r="A5" s="27"/>
      <c r="B5" s="27"/>
      <c r="C5" s="27"/>
      <c r="D5" s="27"/>
      <c r="E5" s="27"/>
      <c r="F5" s="27"/>
      <c r="G5" s="27"/>
    </row>
    <row r="6" spans="1:7" x14ac:dyDescent="0.25">
      <c r="A6" s="27"/>
      <c r="B6" s="27"/>
      <c r="C6" s="27"/>
      <c r="D6" s="27"/>
      <c r="E6" s="27"/>
      <c r="F6" s="27"/>
      <c r="G6" s="27"/>
    </row>
    <row r="7" spans="1:7" x14ac:dyDescent="0.25">
      <c r="A7" s="27"/>
      <c r="B7" s="27"/>
      <c r="C7" s="27"/>
      <c r="D7" s="27"/>
      <c r="E7" s="27"/>
      <c r="F7" s="27"/>
      <c r="G7" s="27"/>
    </row>
    <row r="8" spans="1:7" x14ac:dyDescent="0.25">
      <c r="A8" s="27"/>
      <c r="B8" s="27"/>
      <c r="C8" s="27"/>
      <c r="D8" s="27"/>
      <c r="E8" s="27"/>
      <c r="F8" s="27"/>
      <c r="G8" s="27"/>
    </row>
    <row r="9" spans="1:7" x14ac:dyDescent="0.25">
      <c r="A9" s="27"/>
      <c r="B9" s="27"/>
      <c r="C9" s="27"/>
      <c r="D9" s="27"/>
      <c r="E9" s="27"/>
      <c r="F9" s="27"/>
      <c r="G9" s="27"/>
    </row>
    <row r="10" spans="1:7" x14ac:dyDescent="0.25">
      <c r="A10" s="27"/>
      <c r="B10" s="27"/>
      <c r="C10" s="27"/>
      <c r="D10" s="27"/>
      <c r="E10" s="27"/>
      <c r="F10" s="27"/>
      <c r="G10" s="27"/>
    </row>
    <row r="11" spans="1:7" x14ac:dyDescent="0.25">
      <c r="A11" s="27"/>
      <c r="B11" s="27"/>
      <c r="C11" s="27"/>
      <c r="D11" s="27"/>
      <c r="E11" s="27"/>
      <c r="F11" s="27"/>
      <c r="G11" s="27"/>
    </row>
    <row r="12" spans="1:7" x14ac:dyDescent="0.25">
      <c r="A12" s="27"/>
      <c r="B12" s="27"/>
      <c r="C12" s="27"/>
      <c r="D12" s="27"/>
      <c r="E12" s="27"/>
      <c r="F12" s="27"/>
      <c r="G12" s="27"/>
    </row>
    <row r="13" spans="1:7" x14ac:dyDescent="0.25">
      <c r="A13" s="27"/>
      <c r="B13" s="27"/>
      <c r="C13" s="27"/>
      <c r="D13" s="27"/>
      <c r="E13" s="27"/>
      <c r="F13" s="27"/>
      <c r="G13" s="27"/>
    </row>
    <row r="14" spans="1:7" x14ac:dyDescent="0.25">
      <c r="A14" s="27"/>
      <c r="B14" s="27"/>
      <c r="C14" s="27"/>
      <c r="D14" s="27"/>
      <c r="E14" s="27"/>
      <c r="F14" s="27"/>
      <c r="G14" s="27"/>
    </row>
    <row r="15" spans="1:7" x14ac:dyDescent="0.25">
      <c r="A15" s="27"/>
      <c r="B15" s="27"/>
      <c r="C15" s="27"/>
      <c r="D15" s="27"/>
      <c r="E15" s="27"/>
      <c r="F15" s="27"/>
      <c r="G15" s="27"/>
    </row>
    <row r="16" spans="1:7" x14ac:dyDescent="0.25">
      <c r="A16" s="27"/>
      <c r="B16" s="27"/>
      <c r="C16" s="27"/>
      <c r="D16" s="27"/>
      <c r="E16" s="27"/>
      <c r="F16" s="27"/>
      <c r="G16" s="27"/>
    </row>
    <row r="17" spans="1:7" x14ac:dyDescent="0.25">
      <c r="A17" s="27"/>
      <c r="B17" s="27"/>
      <c r="C17" s="27"/>
      <c r="D17" s="27"/>
      <c r="E17" s="27"/>
      <c r="F17" s="27"/>
      <c r="G17" s="27"/>
    </row>
    <row r="18" spans="1:7" x14ac:dyDescent="0.25">
      <c r="A18" s="27"/>
      <c r="B18" s="27"/>
      <c r="C18" s="27"/>
      <c r="D18" s="27"/>
      <c r="E18" s="27"/>
      <c r="F18" s="27"/>
      <c r="G18" s="27"/>
    </row>
    <row r="19" spans="1:7" x14ac:dyDescent="0.25">
      <c r="A19" s="27"/>
      <c r="B19" s="27"/>
      <c r="C19" s="27"/>
      <c r="D19" s="27"/>
      <c r="E19" s="27"/>
      <c r="F19" s="27"/>
      <c r="G19" s="27"/>
    </row>
    <row r="20" spans="1:7" x14ac:dyDescent="0.25">
      <c r="A20" s="27"/>
      <c r="B20" s="27"/>
      <c r="C20" s="27"/>
      <c r="D20" s="27"/>
      <c r="E20" s="27"/>
      <c r="F20" s="27"/>
      <c r="G20" s="27"/>
    </row>
    <row r="21" spans="1:7" x14ac:dyDescent="0.25">
      <c r="A21" s="27"/>
      <c r="B21" s="27"/>
      <c r="C21" s="27"/>
      <c r="D21" s="27"/>
      <c r="E21" s="27"/>
      <c r="F21" s="27"/>
      <c r="G21" s="27"/>
    </row>
    <row r="22" spans="1:7" x14ac:dyDescent="0.25">
      <c r="A22" s="27"/>
      <c r="B22" s="27"/>
      <c r="C22" s="27"/>
      <c r="D22" s="27"/>
      <c r="E22" s="27"/>
      <c r="F22" s="27"/>
      <c r="G22" s="27"/>
    </row>
    <row r="23" spans="1:7" x14ac:dyDescent="0.25">
      <c r="A23" s="27"/>
      <c r="B23" s="27"/>
      <c r="C23" s="27"/>
      <c r="D23" s="27"/>
      <c r="E23" s="27"/>
      <c r="F23" s="27"/>
      <c r="G23" s="27"/>
    </row>
    <row r="24" spans="1:7" x14ac:dyDescent="0.25">
      <c r="A24" s="27"/>
      <c r="B24" s="27"/>
      <c r="C24" s="27"/>
      <c r="D24" s="27"/>
      <c r="E24" s="27"/>
      <c r="F24" s="27"/>
      <c r="G24" s="27"/>
    </row>
    <row r="25" spans="1:7" x14ac:dyDescent="0.25">
      <c r="A25" s="27"/>
      <c r="B25" s="27"/>
      <c r="C25" s="27"/>
      <c r="D25" s="27"/>
      <c r="E25" s="27"/>
      <c r="F25" s="27"/>
      <c r="G25" s="27"/>
    </row>
    <row r="26" spans="1:7" x14ac:dyDescent="0.25">
      <c r="A26" s="27"/>
      <c r="B26" s="27"/>
      <c r="C26" s="27"/>
      <c r="D26" s="27"/>
      <c r="E26" s="27"/>
      <c r="F26" s="27"/>
      <c r="G26" s="27"/>
    </row>
    <row r="27" spans="1:7" x14ac:dyDescent="0.25">
      <c r="A27" s="27"/>
      <c r="B27" s="27"/>
      <c r="C27" s="27"/>
      <c r="D27" s="27"/>
      <c r="E27" s="27"/>
      <c r="F27" s="27"/>
      <c r="G27" s="27"/>
    </row>
    <row r="28" spans="1:7" x14ac:dyDescent="0.25">
      <c r="A28" s="27"/>
      <c r="B28" s="27"/>
      <c r="C28" s="27"/>
      <c r="D28" s="27"/>
      <c r="E28" s="27"/>
      <c r="F28" s="27"/>
      <c r="G28" s="27"/>
    </row>
    <row r="29" spans="1:7" ht="44.45" customHeight="1" x14ac:dyDescent="0.25">
      <c r="A29" s="27"/>
      <c r="B29" s="27"/>
      <c r="C29" s="27"/>
      <c r="D29" s="27"/>
      <c r="E29" s="27"/>
      <c r="F29" s="27"/>
      <c r="G29" s="27"/>
    </row>
    <row r="30" spans="1:7" x14ac:dyDescent="0.25">
      <c r="A30" s="27"/>
      <c r="B30" s="27"/>
      <c r="C30" s="27"/>
      <c r="D30" s="27"/>
      <c r="E30" s="27"/>
      <c r="F30" s="27"/>
      <c r="G30" s="27"/>
    </row>
    <row r="31" spans="1:7" x14ac:dyDescent="0.25">
      <c r="A31" s="27"/>
      <c r="B31" s="27"/>
      <c r="C31" s="27"/>
      <c r="D31" s="27"/>
      <c r="E31" s="27"/>
      <c r="F31" s="27"/>
      <c r="G31" s="27"/>
    </row>
    <row r="32" spans="1:7" x14ac:dyDescent="0.25">
      <c r="A32" s="27"/>
      <c r="B32" s="27"/>
      <c r="C32" s="27"/>
      <c r="D32" s="27"/>
      <c r="E32" s="27"/>
      <c r="F32" s="27"/>
      <c r="G32" s="27"/>
    </row>
    <row r="33" spans="1:7" x14ac:dyDescent="0.25">
      <c r="A33" s="27"/>
      <c r="B33" s="27"/>
      <c r="C33" s="27"/>
      <c r="D33" s="27"/>
      <c r="E33" s="27"/>
      <c r="F33" s="27"/>
      <c r="G33" s="27"/>
    </row>
    <row r="34" spans="1:7" x14ac:dyDescent="0.25">
      <c r="A34" s="27"/>
      <c r="B34" s="27"/>
      <c r="C34" s="27"/>
      <c r="D34" s="27"/>
      <c r="E34" s="27"/>
      <c r="F34" s="27"/>
      <c r="G34" s="27"/>
    </row>
    <row r="35" spans="1:7" x14ac:dyDescent="0.25">
      <c r="A35" s="27"/>
      <c r="B35" s="27"/>
      <c r="C35" s="27"/>
      <c r="D35" s="27"/>
      <c r="E35" s="27"/>
      <c r="F35" s="27"/>
      <c r="G35" s="27"/>
    </row>
    <row r="36" spans="1:7" x14ac:dyDescent="0.25">
      <c r="A36" s="27"/>
      <c r="B36" s="27"/>
      <c r="C36" s="27"/>
      <c r="D36" s="27"/>
      <c r="E36" s="27"/>
      <c r="F36" s="27"/>
      <c r="G36" s="27"/>
    </row>
    <row r="37" spans="1:7" x14ac:dyDescent="0.25">
      <c r="A37" s="27"/>
      <c r="B37" s="27"/>
      <c r="C37" s="27"/>
      <c r="D37" s="27"/>
      <c r="E37" s="27"/>
      <c r="F37" s="27"/>
      <c r="G37" s="27"/>
    </row>
    <row r="38" spans="1:7" x14ac:dyDescent="0.25">
      <c r="A38" s="27"/>
      <c r="B38" s="27"/>
      <c r="C38" s="27"/>
      <c r="D38" s="27"/>
      <c r="E38" s="27"/>
      <c r="F38" s="27"/>
      <c r="G38" s="27"/>
    </row>
    <row r="39" spans="1:7" x14ac:dyDescent="0.25">
      <c r="A39" s="27"/>
      <c r="B39" s="27"/>
      <c r="C39" s="27"/>
      <c r="D39" s="27"/>
      <c r="E39" s="27"/>
      <c r="F39" s="27"/>
      <c r="G39" s="27"/>
    </row>
    <row r="40" spans="1:7" x14ac:dyDescent="0.25">
      <c r="A40" s="27"/>
      <c r="B40" s="27"/>
      <c r="C40" s="27"/>
      <c r="D40" s="27"/>
      <c r="E40" s="27"/>
      <c r="F40" s="27"/>
      <c r="G40" s="27"/>
    </row>
    <row r="41" spans="1:7" x14ac:dyDescent="0.25">
      <c r="A41" s="27"/>
      <c r="B41" s="27"/>
      <c r="C41" s="27"/>
      <c r="D41" s="27"/>
      <c r="E41" s="27"/>
      <c r="F41" s="27"/>
      <c r="G41" s="27"/>
    </row>
  </sheetData>
  <pageMargins left="0.71875" right="0.7" top="0.99358974358974361" bottom="0.75" header="0.3" footer="0.3"/>
  <pageSetup paperSize="9" orientation="landscape" r:id="rId1"/>
  <headerFooter differentFirst="1">
    <oddHeader xml:space="preserve">&amp;C                                                                                                                                                               </oddHeader>
    <oddFooter>&amp;L&amp;8&amp;D - &amp;T&amp;C&amp;"Arial,Vet"&amp;8Classificatie:&amp;"Arial,Standaard" Vertrouwelijk&amp;R&amp;8Pagina &amp;P/&amp;N</oddFooter>
    <firstHeader xml:space="preserve">&amp;L&amp;"Arial,Vet"&amp;24&amp;K0070C0Data Protection Impact Assessment&amp;C                                                                                                                                                                      </firstHeader>
    <firstFooter>&amp;L&amp;8&amp;D - &amp;T&amp;C&amp;8Classificatie: Vertrouwelijk&amp;R&amp;8Pagina &amp;P/&amp;N</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O76"/>
  <sheetViews>
    <sheetView tabSelected="1" topLeftCell="A4" zoomScale="85" zoomScaleNormal="85" zoomScalePageLayoutView="130" workbookViewId="0">
      <selection activeCell="D4" sqref="D1:D1048576"/>
    </sheetView>
  </sheetViews>
  <sheetFormatPr defaultRowHeight="14.25" outlineLevelRow="1" x14ac:dyDescent="0.2"/>
  <cols>
    <col min="1" max="1" width="4.75" style="1" customWidth="1"/>
    <col min="2" max="2" width="33.25" style="1" customWidth="1"/>
    <col min="3" max="3" width="51.25" style="1" customWidth="1"/>
    <col min="4" max="4" width="6.125" style="3" customWidth="1"/>
    <col min="5" max="5" width="7.125" style="3" customWidth="1"/>
    <col min="6" max="8" width="1.75" style="3" hidden="1" customWidth="1"/>
    <col min="9" max="9" width="43.375" style="2" customWidth="1"/>
    <col min="10" max="10" width="27.625" style="2" customWidth="1"/>
    <col min="11" max="11" width="37.75" style="1" hidden="1" customWidth="1"/>
    <col min="12" max="12" width="41" style="1" hidden="1" customWidth="1"/>
    <col min="13" max="13" width="6.25" hidden="1" customWidth="1"/>
    <col min="14" max="15" width="9" hidden="1" customWidth="1"/>
    <col min="16" max="16" width="8.75" customWidth="1"/>
    <col min="69" max="69" width="9" customWidth="1"/>
  </cols>
  <sheetData>
    <row r="1" spans="1:15" ht="202.5" customHeight="1" x14ac:dyDescent="0.2">
      <c r="A1" s="18"/>
      <c r="B1" s="32" t="s">
        <v>235</v>
      </c>
      <c r="C1" s="33"/>
      <c r="D1" s="33"/>
      <c r="E1" s="33"/>
      <c r="F1" s="33"/>
      <c r="G1" s="33"/>
      <c r="H1" s="33"/>
      <c r="I1" s="33"/>
      <c r="J1" s="33"/>
      <c r="K1" s="3"/>
      <c r="L1" s="3"/>
    </row>
    <row r="2" spans="1:15" ht="15.75" x14ac:dyDescent="0.2">
      <c r="A2" s="6"/>
      <c r="B2" s="6"/>
      <c r="C2" s="6"/>
      <c r="D2" s="6"/>
      <c r="E2" s="6"/>
      <c r="F2" s="6"/>
      <c r="G2" s="6"/>
      <c r="H2" s="6"/>
      <c r="I2" s="7"/>
      <c r="J2" s="7"/>
      <c r="K2" s="6"/>
      <c r="L2" s="6"/>
    </row>
    <row r="3" spans="1:15" x14ac:dyDescent="0.2">
      <c r="A3" s="4" t="s">
        <v>3</v>
      </c>
      <c r="B3" s="4" t="s">
        <v>4</v>
      </c>
      <c r="C3" s="4" t="s">
        <v>5</v>
      </c>
      <c r="D3" s="38" t="s">
        <v>60</v>
      </c>
      <c r="E3" s="38"/>
      <c r="F3" s="4"/>
      <c r="G3" s="4"/>
      <c r="H3" s="4"/>
      <c r="I3" s="8" t="s">
        <v>71</v>
      </c>
      <c r="J3" s="8" t="s">
        <v>93</v>
      </c>
      <c r="K3" s="4" t="s">
        <v>6</v>
      </c>
      <c r="L3" s="4" t="s">
        <v>7</v>
      </c>
      <c r="M3" s="4" t="s">
        <v>63</v>
      </c>
      <c r="N3" s="4" t="s">
        <v>148</v>
      </c>
      <c r="O3" s="4" t="s">
        <v>151</v>
      </c>
    </row>
    <row r="4" spans="1:15" x14ac:dyDescent="0.2">
      <c r="A4" s="9" t="s">
        <v>159</v>
      </c>
      <c r="B4" s="10"/>
      <c r="C4" s="10"/>
      <c r="D4" s="10"/>
      <c r="E4" s="10"/>
      <c r="F4" s="10"/>
      <c r="G4" s="10"/>
      <c r="H4" s="10"/>
      <c r="I4" s="10"/>
      <c r="J4" s="10"/>
      <c r="K4" s="10"/>
      <c r="L4" s="10"/>
      <c r="M4" s="5"/>
      <c r="N4" s="5"/>
      <c r="O4" s="5"/>
    </row>
    <row r="5" spans="1:15" ht="84" outlineLevel="1" x14ac:dyDescent="0.2">
      <c r="A5" s="11" t="s">
        <v>8</v>
      </c>
      <c r="B5" s="12" t="s">
        <v>0</v>
      </c>
      <c r="C5" s="23" t="s">
        <v>236</v>
      </c>
      <c r="D5" s="11"/>
      <c r="E5" s="11"/>
      <c r="F5" s="11">
        <v>1</v>
      </c>
      <c r="G5" s="25">
        <f>IF(F5=1,5,IF(F5=2,0,0))</f>
        <v>5</v>
      </c>
      <c r="H5" s="25">
        <f>IF(F5=1,5,IF(F5=2,0,0))</f>
        <v>5</v>
      </c>
      <c r="I5" s="12" t="str">
        <f t="shared" ref="I5:I34" si="0">IF(F5=0,"",IF(F5=1,K5,IF(F5=2,L5)))</f>
        <v>Ga verder.</v>
      </c>
      <c r="J5" s="12"/>
      <c r="K5" s="11" t="s">
        <v>1</v>
      </c>
      <c r="L5" s="11" t="s">
        <v>77</v>
      </c>
      <c r="M5">
        <f>IF(I5="","",IF(I5="Ga verder.",0,0))</f>
        <v>0</v>
      </c>
    </row>
    <row r="6" spans="1:15" ht="94.15" customHeight="1" outlineLevel="1" x14ac:dyDescent="0.2">
      <c r="A6" s="11" t="s">
        <v>9</v>
      </c>
      <c r="B6" s="12" t="s">
        <v>2</v>
      </c>
      <c r="C6" s="12" t="s">
        <v>129</v>
      </c>
      <c r="D6" s="11"/>
      <c r="E6" s="11"/>
      <c r="F6" s="11">
        <v>1</v>
      </c>
      <c r="G6" s="25"/>
      <c r="H6" s="25">
        <f>IF(F6=1,1,IF(F6=2,5,0))</f>
        <v>1</v>
      </c>
      <c r="I6" s="12" t="str">
        <f t="shared" si="0"/>
        <v>Ga verder.</v>
      </c>
      <c r="J6" s="12"/>
      <c r="K6" s="11" t="s">
        <v>1</v>
      </c>
      <c r="L6" s="12" t="s">
        <v>78</v>
      </c>
      <c r="M6">
        <f t="shared" ref="M6:M34" si="1">IF(I6="","",IF(I6="Ga verder.",0,1))</f>
        <v>0</v>
      </c>
    </row>
    <row r="7" spans="1:15" ht="61.15" customHeight="1" outlineLevel="1" x14ac:dyDescent="0.2">
      <c r="A7" s="11" t="s">
        <v>11</v>
      </c>
      <c r="B7" s="12" t="s">
        <v>187</v>
      </c>
      <c r="C7" s="12" t="s">
        <v>130</v>
      </c>
      <c r="D7" s="11"/>
      <c r="E7" s="11"/>
      <c r="F7" s="11">
        <v>2</v>
      </c>
      <c r="G7" s="25"/>
      <c r="H7" s="25">
        <f>IF(F7=1,0,IF(F7=2,5,0))</f>
        <v>5</v>
      </c>
      <c r="I7" s="12" t="str">
        <f t="shared" si="0"/>
        <v>Bepaal wie (bedrijfsonderdeel, persoon) binnen je organisatie de verantwoordelijke is.</v>
      </c>
      <c r="J7" s="12"/>
      <c r="K7" s="12" t="s">
        <v>237</v>
      </c>
      <c r="L7" s="12" t="s">
        <v>195</v>
      </c>
      <c r="M7">
        <f>IF(I7="","",IF(I7="Bepaal wie (bedrijfsonderdeel, persoon) binnen je organisatie de verantwoordelijke is.",1,0))</f>
        <v>1</v>
      </c>
    </row>
    <row r="8" spans="1:15" ht="48" outlineLevel="1" x14ac:dyDescent="0.2">
      <c r="A8" s="11" t="s">
        <v>12</v>
      </c>
      <c r="B8" s="12" t="s">
        <v>161</v>
      </c>
      <c r="C8" s="12" t="s">
        <v>238</v>
      </c>
      <c r="D8" s="11"/>
      <c r="E8" s="11"/>
      <c r="F8" s="11">
        <v>0</v>
      </c>
      <c r="G8" s="25">
        <f>IF(F8=1,1,IF(F8=2,5,0))</f>
        <v>0</v>
      </c>
      <c r="H8" s="25">
        <f>IF(F8=1,0,IF(F8=2,5,0))</f>
        <v>0</v>
      </c>
      <c r="I8" s="12" t="str">
        <f t="shared" si="0"/>
        <v/>
      </c>
      <c r="J8" s="12"/>
      <c r="K8" s="11" t="s">
        <v>1</v>
      </c>
      <c r="L8" s="12" t="s">
        <v>62</v>
      </c>
      <c r="M8" t="str">
        <f t="shared" si="1"/>
        <v/>
      </c>
    </row>
    <row r="9" spans="1:15" ht="108" outlineLevel="1" x14ac:dyDescent="0.2">
      <c r="A9" s="11" t="s">
        <v>13</v>
      </c>
      <c r="B9" s="12" t="s">
        <v>61</v>
      </c>
      <c r="C9" s="12" t="s">
        <v>239</v>
      </c>
      <c r="D9" s="11"/>
      <c r="E9" s="11"/>
      <c r="F9" s="11">
        <v>0</v>
      </c>
      <c r="G9" s="25"/>
      <c r="H9" s="25">
        <f>IF(F9=1,1,IF(F9=2,5,0))</f>
        <v>0</v>
      </c>
      <c r="I9" s="12" t="str">
        <f t="shared" si="0"/>
        <v/>
      </c>
      <c r="J9" s="12"/>
      <c r="K9" s="11" t="s">
        <v>1</v>
      </c>
      <c r="L9" s="12" t="s">
        <v>240</v>
      </c>
      <c r="M9" t="str">
        <f t="shared" si="1"/>
        <v/>
      </c>
    </row>
    <row r="10" spans="1:15" outlineLevel="1" x14ac:dyDescent="0.2">
      <c r="A10" s="13" t="s">
        <v>21</v>
      </c>
      <c r="B10" s="41" t="s">
        <v>170</v>
      </c>
      <c r="C10" s="41"/>
      <c r="D10" s="41"/>
      <c r="E10" s="41"/>
      <c r="F10" s="41"/>
      <c r="G10" s="41"/>
      <c r="H10" s="41"/>
      <c r="I10" s="41"/>
      <c r="J10" s="41"/>
      <c r="K10" s="41"/>
      <c r="L10" s="41"/>
      <c r="M10" t="str">
        <f t="shared" si="1"/>
        <v/>
      </c>
    </row>
    <row r="11" spans="1:15" ht="81.75" customHeight="1" outlineLevel="1" x14ac:dyDescent="0.2">
      <c r="A11" s="14" t="s">
        <v>14</v>
      </c>
      <c r="B11" s="12" t="s">
        <v>64</v>
      </c>
      <c r="C11" s="12" t="s">
        <v>65</v>
      </c>
      <c r="D11" s="11"/>
      <c r="E11" s="11"/>
      <c r="F11" s="11">
        <v>0</v>
      </c>
      <c r="G11" s="25" t="str">
        <f>IF(F11=1,5,IF(F11=2,"",""))</f>
        <v/>
      </c>
      <c r="H11" s="25" t="str">
        <f>IF(F11=1,5,IF(F11=2,"",""))</f>
        <v/>
      </c>
      <c r="I11" s="12" t="str">
        <f t="shared" si="0"/>
        <v/>
      </c>
      <c r="J11" s="12"/>
      <c r="K11" s="39" t="s">
        <v>147</v>
      </c>
      <c r="L11" s="11" t="s">
        <v>1</v>
      </c>
      <c r="M11" t="str">
        <f t="shared" si="1"/>
        <v/>
      </c>
    </row>
    <row r="12" spans="1:15" ht="80.25" customHeight="1" outlineLevel="1" x14ac:dyDescent="0.2">
      <c r="A12" s="14" t="s">
        <v>15</v>
      </c>
      <c r="B12" s="12" t="s">
        <v>66</v>
      </c>
      <c r="C12" s="12" t="s">
        <v>67</v>
      </c>
      <c r="D12" s="11"/>
      <c r="E12" s="11"/>
      <c r="F12" s="20">
        <v>0</v>
      </c>
      <c r="G12" s="25" t="str">
        <f t="shared" ref="G12:G17" si="2">IF(F12=1,5,IF(F12=2,"",""))</f>
        <v/>
      </c>
      <c r="H12" s="25" t="str">
        <f t="shared" ref="H12:H17" si="3">IF(F12=1,5,IF(F12=2,"",""))</f>
        <v/>
      </c>
      <c r="I12" s="12" t="str">
        <f>IF(F12=0,"",IF(F12=1,K11,IF(F12=2,L12)))</f>
        <v/>
      </c>
      <c r="J12" s="12"/>
      <c r="K12" s="39"/>
      <c r="L12" s="11" t="s">
        <v>1</v>
      </c>
      <c r="M12" t="str">
        <f t="shared" si="1"/>
        <v/>
      </c>
    </row>
    <row r="13" spans="1:15" ht="80.25" customHeight="1" outlineLevel="1" x14ac:dyDescent="0.2">
      <c r="A13" s="14" t="s">
        <v>16</v>
      </c>
      <c r="B13" s="12" t="s">
        <v>68</v>
      </c>
      <c r="C13" s="12" t="s">
        <v>69</v>
      </c>
      <c r="D13" s="11"/>
      <c r="E13" s="11"/>
      <c r="F13" s="20">
        <v>0</v>
      </c>
      <c r="G13" s="25" t="str">
        <f t="shared" si="2"/>
        <v/>
      </c>
      <c r="H13" s="25" t="str">
        <f t="shared" si="3"/>
        <v/>
      </c>
      <c r="I13" s="12" t="str">
        <f>IF(F13=0,"",IF(F13=1,K11,IF(F13=2,L13)))</f>
        <v/>
      </c>
      <c r="J13" s="12"/>
      <c r="K13" s="39"/>
      <c r="L13" s="11" t="s">
        <v>1</v>
      </c>
      <c r="M13" t="str">
        <f t="shared" si="1"/>
        <v/>
      </c>
    </row>
    <row r="14" spans="1:15" ht="80.25" customHeight="1" outlineLevel="1" x14ac:dyDescent="0.2">
      <c r="A14" s="14" t="s">
        <v>17</v>
      </c>
      <c r="B14" s="12" t="s">
        <v>70</v>
      </c>
      <c r="C14" s="12" t="s">
        <v>204</v>
      </c>
      <c r="D14" s="11"/>
      <c r="E14" s="11"/>
      <c r="F14" s="20">
        <v>0</v>
      </c>
      <c r="G14" s="25" t="str">
        <f t="shared" si="2"/>
        <v/>
      </c>
      <c r="H14" s="25" t="str">
        <f t="shared" si="3"/>
        <v/>
      </c>
      <c r="I14" s="12" t="str">
        <f>IF(F14=0,"",IF(F14=1,K11,IF(F14=2,L14)))</f>
        <v/>
      </c>
      <c r="J14" s="12"/>
      <c r="K14" s="39"/>
      <c r="L14" s="11" t="s">
        <v>1</v>
      </c>
      <c r="M14" t="str">
        <f t="shared" si="1"/>
        <v/>
      </c>
    </row>
    <row r="15" spans="1:15" ht="80.25" customHeight="1" outlineLevel="1" x14ac:dyDescent="0.2">
      <c r="A15" s="14" t="s">
        <v>18</v>
      </c>
      <c r="B15" s="12" t="s">
        <v>241</v>
      </c>
      <c r="C15" s="12" t="s">
        <v>217</v>
      </c>
      <c r="D15" s="11"/>
      <c r="E15" s="11"/>
      <c r="F15" s="20">
        <v>0</v>
      </c>
      <c r="G15" s="25" t="str">
        <f t="shared" si="2"/>
        <v/>
      </c>
      <c r="H15" s="25" t="str">
        <f t="shared" si="3"/>
        <v/>
      </c>
      <c r="I15" s="12" t="str">
        <f>IF(F15=0,"",IF(F15=1,K15,IF(F15=2,L15)))</f>
        <v/>
      </c>
      <c r="J15" s="12"/>
      <c r="K15" s="39" t="s">
        <v>242</v>
      </c>
      <c r="L15" s="11" t="s">
        <v>1</v>
      </c>
      <c r="M15" t="str">
        <f t="shared" si="1"/>
        <v/>
      </c>
    </row>
    <row r="16" spans="1:15" ht="80.25" customHeight="1" outlineLevel="1" x14ac:dyDescent="0.2">
      <c r="A16" s="14" t="s">
        <v>19</v>
      </c>
      <c r="B16" s="12" t="s">
        <v>72</v>
      </c>
      <c r="C16" s="12" t="s">
        <v>73</v>
      </c>
      <c r="D16" s="11"/>
      <c r="E16" s="11"/>
      <c r="F16" s="20">
        <v>0</v>
      </c>
      <c r="G16" s="25" t="str">
        <f t="shared" si="2"/>
        <v/>
      </c>
      <c r="H16" s="25" t="str">
        <f t="shared" si="3"/>
        <v/>
      </c>
      <c r="I16" s="12" t="str">
        <f>IF(F16=0,"",IF(F16=1,K15,IF(F16=2,L16)))</f>
        <v/>
      </c>
      <c r="J16" s="12"/>
      <c r="K16" s="40"/>
      <c r="L16" s="11" t="s">
        <v>1</v>
      </c>
      <c r="M16" t="str">
        <f t="shared" si="1"/>
        <v/>
      </c>
    </row>
    <row r="17" spans="1:13" ht="80.25" customHeight="1" outlineLevel="1" x14ac:dyDescent="0.2">
      <c r="A17" s="14" t="s">
        <v>20</v>
      </c>
      <c r="B17" s="12" t="s">
        <v>165</v>
      </c>
      <c r="C17" s="12" t="s">
        <v>131</v>
      </c>
      <c r="D17" s="11"/>
      <c r="E17" s="11"/>
      <c r="F17" s="20">
        <v>0</v>
      </c>
      <c r="G17" s="25" t="str">
        <f t="shared" si="2"/>
        <v/>
      </c>
      <c r="H17" s="25" t="str">
        <f t="shared" si="3"/>
        <v/>
      </c>
      <c r="I17" s="12" t="str">
        <f>IF(F17=0,"",IF(F17=1,K15,IF(F17=2,L17)))</f>
        <v/>
      </c>
      <c r="J17" s="12"/>
      <c r="K17" s="40"/>
      <c r="L17" s="11" t="s">
        <v>1</v>
      </c>
      <c r="M17" t="str">
        <f t="shared" si="1"/>
        <v/>
      </c>
    </row>
    <row r="18" spans="1:13" ht="61.9" customHeight="1" outlineLevel="1" x14ac:dyDescent="0.2">
      <c r="A18" s="11" t="s">
        <v>22</v>
      </c>
      <c r="B18" s="12" t="s">
        <v>203</v>
      </c>
      <c r="C18" s="11"/>
      <c r="D18" s="11"/>
      <c r="E18" s="11"/>
      <c r="F18" s="20">
        <v>0</v>
      </c>
      <c r="G18" s="25"/>
      <c r="H18" s="25"/>
      <c r="I18" s="12" t="str">
        <f t="shared" si="0"/>
        <v/>
      </c>
      <c r="J18" s="12"/>
      <c r="K18" s="12" t="s">
        <v>243</v>
      </c>
      <c r="L18" s="11" t="s">
        <v>1</v>
      </c>
      <c r="M18" t="str">
        <f t="shared" si="1"/>
        <v/>
      </c>
    </row>
    <row r="19" spans="1:13" ht="93.6" customHeight="1" outlineLevel="1" x14ac:dyDescent="0.2">
      <c r="A19" s="11" t="s">
        <v>23</v>
      </c>
      <c r="B19" s="12" t="s">
        <v>244</v>
      </c>
      <c r="C19" s="12" t="s">
        <v>133</v>
      </c>
      <c r="D19" s="11"/>
      <c r="E19" s="11"/>
      <c r="F19" s="20">
        <v>0</v>
      </c>
      <c r="G19" s="25"/>
      <c r="H19" s="25">
        <f>IF(F19=1,5,IF(F19=2,1,0))</f>
        <v>0</v>
      </c>
      <c r="I19" s="12" t="str">
        <f>IF(F19=0,"",IF(F19=1,K19,IF(F19=2,L19)))</f>
        <v/>
      </c>
      <c r="J19" s="12"/>
      <c r="K19" s="12" t="s">
        <v>245</v>
      </c>
      <c r="L19" s="11" t="s">
        <v>1</v>
      </c>
      <c r="M19" t="str">
        <f t="shared" si="1"/>
        <v/>
      </c>
    </row>
    <row r="20" spans="1:13" ht="94.15" customHeight="1" outlineLevel="1" x14ac:dyDescent="0.2">
      <c r="A20" s="11" t="s">
        <v>24</v>
      </c>
      <c r="B20" s="12" t="s">
        <v>74</v>
      </c>
      <c r="C20" s="24" t="s">
        <v>173</v>
      </c>
      <c r="D20" s="11"/>
      <c r="E20" s="11"/>
      <c r="F20" s="20">
        <v>0</v>
      </c>
      <c r="G20" s="25"/>
      <c r="H20" s="25">
        <f t="shared" ref="H20:H22" si="4">IF(F20=1,5,IF(F20=2,1,0))</f>
        <v>0</v>
      </c>
      <c r="I20" s="12" t="str">
        <f t="shared" si="0"/>
        <v/>
      </c>
      <c r="J20" s="12"/>
      <c r="K20" s="12" t="s">
        <v>246</v>
      </c>
      <c r="L20" s="11" t="s">
        <v>1</v>
      </c>
      <c r="M20" t="str">
        <f t="shared" si="1"/>
        <v/>
      </c>
    </row>
    <row r="21" spans="1:13" ht="90.75" customHeight="1" outlineLevel="1" x14ac:dyDescent="0.2">
      <c r="A21" s="11" t="s">
        <v>25</v>
      </c>
      <c r="B21" s="12" t="s">
        <v>162</v>
      </c>
      <c r="C21" s="24" t="s">
        <v>172</v>
      </c>
      <c r="D21" s="11"/>
      <c r="E21" s="11"/>
      <c r="F21" s="20">
        <v>0</v>
      </c>
      <c r="G21" s="25"/>
      <c r="H21" s="25">
        <f t="shared" si="4"/>
        <v>0</v>
      </c>
      <c r="I21" s="12" t="str">
        <f t="shared" si="0"/>
        <v/>
      </c>
      <c r="J21" s="12"/>
      <c r="K21" s="12" t="s">
        <v>136</v>
      </c>
      <c r="L21" s="11" t="s">
        <v>1</v>
      </c>
      <c r="M21" t="str">
        <f t="shared" si="1"/>
        <v/>
      </c>
    </row>
    <row r="22" spans="1:13" ht="82.9" customHeight="1" outlineLevel="1" x14ac:dyDescent="0.2">
      <c r="A22" s="11" t="s">
        <v>171</v>
      </c>
      <c r="B22" s="12" t="s">
        <v>75</v>
      </c>
      <c r="C22" s="22" t="s">
        <v>247</v>
      </c>
      <c r="D22" s="11"/>
      <c r="E22" s="11"/>
      <c r="F22" s="20">
        <v>0</v>
      </c>
      <c r="G22" s="25">
        <f>IF(F22=1,0,IF(F22=2,5,0))</f>
        <v>0</v>
      </c>
      <c r="H22" s="25">
        <f t="shared" si="4"/>
        <v>0</v>
      </c>
      <c r="I22" s="12" t="str">
        <f t="shared" si="0"/>
        <v/>
      </c>
      <c r="J22" s="12"/>
      <c r="K22" s="11" t="s">
        <v>1</v>
      </c>
      <c r="L22" s="12" t="s">
        <v>218</v>
      </c>
      <c r="M22" t="str">
        <f t="shared" si="1"/>
        <v/>
      </c>
    </row>
    <row r="23" spans="1:13" x14ac:dyDescent="0.2">
      <c r="A23" s="34" t="s">
        <v>281</v>
      </c>
      <c r="B23" s="35"/>
      <c r="C23" s="35"/>
      <c r="D23" s="35"/>
      <c r="E23" s="35"/>
      <c r="F23" s="35"/>
      <c r="G23" s="35"/>
      <c r="H23" s="35"/>
      <c r="I23" s="35"/>
      <c r="J23" s="35"/>
      <c r="K23" s="35"/>
      <c r="L23" s="35"/>
      <c r="M23" t="str">
        <f t="shared" si="1"/>
        <v/>
      </c>
    </row>
    <row r="24" spans="1:13" ht="151.9" customHeight="1" outlineLevel="1" x14ac:dyDescent="0.2">
      <c r="A24" s="11" t="s">
        <v>26</v>
      </c>
      <c r="B24" s="12" t="s">
        <v>76</v>
      </c>
      <c r="C24" s="12" t="s">
        <v>132</v>
      </c>
      <c r="D24" s="11"/>
      <c r="E24" s="11"/>
      <c r="F24" s="11">
        <v>0</v>
      </c>
      <c r="G24" s="25">
        <f>IF(F24=1,1,IF(F24=2,5,0))</f>
        <v>0</v>
      </c>
      <c r="H24" s="25">
        <f>IF(F24=1,1,IF(F24=2,5,0))</f>
        <v>0</v>
      </c>
      <c r="I24" s="12" t="str">
        <f t="shared" si="0"/>
        <v/>
      </c>
      <c r="J24" s="12"/>
      <c r="K24" s="11" t="s">
        <v>1</v>
      </c>
      <c r="L24" s="12" t="s">
        <v>248</v>
      </c>
      <c r="M24" t="str">
        <f t="shared" si="1"/>
        <v/>
      </c>
    </row>
    <row r="25" spans="1:13" ht="141" customHeight="1" outlineLevel="1" x14ac:dyDescent="0.2">
      <c r="A25" s="11" t="s">
        <v>27</v>
      </c>
      <c r="B25" s="12" t="s">
        <v>79</v>
      </c>
      <c r="C25" s="12" t="s">
        <v>190</v>
      </c>
      <c r="D25" s="11"/>
      <c r="E25" s="11"/>
      <c r="F25" s="20">
        <v>0</v>
      </c>
      <c r="G25" s="25">
        <f>IF(F25=1,5,IF(F25=2,3,0))</f>
        <v>0</v>
      </c>
      <c r="H25" s="25">
        <f>IF(F25=1,5,IF(F25=2,3,0))</f>
        <v>0</v>
      </c>
      <c r="I25" s="12" t="str">
        <f t="shared" si="0"/>
        <v/>
      </c>
      <c r="J25" s="12"/>
      <c r="K25" s="12" t="s">
        <v>249</v>
      </c>
      <c r="L25" s="11" t="s">
        <v>1</v>
      </c>
      <c r="M25" t="str">
        <f t="shared" si="1"/>
        <v/>
      </c>
    </row>
    <row r="26" spans="1:13" ht="93" customHeight="1" outlineLevel="1" x14ac:dyDescent="0.2">
      <c r="A26" s="11" t="s">
        <v>28</v>
      </c>
      <c r="B26" s="12" t="s">
        <v>81</v>
      </c>
      <c r="C26" s="12" t="s">
        <v>80</v>
      </c>
      <c r="D26" s="11"/>
      <c r="E26" s="11"/>
      <c r="F26" s="20">
        <v>0</v>
      </c>
      <c r="G26" s="25">
        <f>IF(F26=1,5,IF(F26=2,0,0))</f>
        <v>0</v>
      </c>
      <c r="H26" s="25">
        <f>IF(F26=1,5,IF(F26=2,0,0))</f>
        <v>0</v>
      </c>
      <c r="I26" s="12" t="str">
        <f t="shared" si="0"/>
        <v/>
      </c>
      <c r="J26" s="12"/>
      <c r="K26" s="12" t="s">
        <v>219</v>
      </c>
      <c r="L26" s="11" t="s">
        <v>1</v>
      </c>
      <c r="M26" t="str">
        <f t="shared" si="1"/>
        <v/>
      </c>
    </row>
    <row r="27" spans="1:13" outlineLevel="1" x14ac:dyDescent="0.2">
      <c r="A27" s="17" t="s">
        <v>29</v>
      </c>
      <c r="B27" s="17" t="s">
        <v>189</v>
      </c>
      <c r="C27" s="13"/>
      <c r="D27" s="13"/>
      <c r="E27" s="13"/>
      <c r="F27" s="13"/>
      <c r="G27" s="13"/>
      <c r="H27" s="13"/>
      <c r="I27" s="16"/>
      <c r="J27" s="16"/>
      <c r="K27" s="13"/>
      <c r="L27" s="13"/>
      <c r="M27" t="str">
        <f t="shared" si="1"/>
        <v/>
      </c>
    </row>
    <row r="28" spans="1:13" ht="138" customHeight="1" outlineLevel="1" x14ac:dyDescent="0.2">
      <c r="A28" s="11" t="s">
        <v>10</v>
      </c>
      <c r="B28" s="30" t="s">
        <v>205</v>
      </c>
      <c r="C28" s="12" t="s">
        <v>279</v>
      </c>
      <c r="D28" s="11"/>
      <c r="E28" s="11"/>
      <c r="F28" s="11">
        <v>0</v>
      </c>
      <c r="G28" s="25">
        <f>IF(F28=1,5,IF(F28=2,0,0))</f>
        <v>0</v>
      </c>
      <c r="H28" s="25">
        <f>IF(F28=1,5,IF(F28=2,0,0))</f>
        <v>0</v>
      </c>
      <c r="I28" s="12" t="str">
        <f t="shared" si="0"/>
        <v/>
      </c>
      <c r="J28" s="12"/>
      <c r="K28" s="12" t="s">
        <v>220</v>
      </c>
      <c r="L28" s="11" t="s">
        <v>1</v>
      </c>
      <c r="M28" t="str">
        <f t="shared" si="1"/>
        <v/>
      </c>
    </row>
    <row r="29" spans="1:13" ht="94.9" customHeight="1" outlineLevel="1" x14ac:dyDescent="0.2">
      <c r="A29" s="11" t="s">
        <v>15</v>
      </c>
      <c r="B29" s="12" t="s">
        <v>82</v>
      </c>
      <c r="C29" s="12" t="s">
        <v>166</v>
      </c>
      <c r="D29" s="11"/>
      <c r="E29" s="11"/>
      <c r="F29" s="20">
        <v>0</v>
      </c>
      <c r="G29" s="25" t="str">
        <f t="shared" ref="G29:G34" si="5">IF(F29=1,5,IF(F29=2,"",""))</f>
        <v/>
      </c>
      <c r="H29" s="25" t="str">
        <f t="shared" ref="H29:H31" si="6">IF(F29=1,5,IF(F29=2,"",""))</f>
        <v/>
      </c>
      <c r="I29" s="12" t="str">
        <f t="shared" si="0"/>
        <v/>
      </c>
      <c r="J29" s="12"/>
      <c r="K29" s="12" t="s">
        <v>209</v>
      </c>
      <c r="L29" s="11" t="s">
        <v>1</v>
      </c>
      <c r="M29" t="str">
        <f t="shared" si="1"/>
        <v/>
      </c>
    </row>
    <row r="30" spans="1:13" ht="85.15" customHeight="1" outlineLevel="1" x14ac:dyDescent="0.2">
      <c r="A30" s="11" t="s">
        <v>16</v>
      </c>
      <c r="B30" s="12" t="s">
        <v>83</v>
      </c>
      <c r="C30" s="12" t="s">
        <v>84</v>
      </c>
      <c r="D30" s="11"/>
      <c r="E30" s="11"/>
      <c r="F30" s="20">
        <v>0</v>
      </c>
      <c r="G30" s="25" t="str">
        <f t="shared" si="5"/>
        <v/>
      </c>
      <c r="H30" s="25" t="str">
        <f t="shared" si="6"/>
        <v/>
      </c>
      <c r="I30" s="12" t="str">
        <f t="shared" si="0"/>
        <v/>
      </c>
      <c r="J30" s="12"/>
      <c r="K30" s="12" t="s">
        <v>221</v>
      </c>
      <c r="L30" s="11" t="s">
        <v>1</v>
      </c>
      <c r="M30" t="str">
        <f t="shared" si="1"/>
        <v/>
      </c>
    </row>
    <row r="31" spans="1:13" ht="51" customHeight="1" outlineLevel="1" x14ac:dyDescent="0.2">
      <c r="A31" s="11" t="s">
        <v>17</v>
      </c>
      <c r="B31" s="12" t="s">
        <v>85</v>
      </c>
      <c r="C31" s="12" t="s">
        <v>86</v>
      </c>
      <c r="D31" s="11"/>
      <c r="E31" s="11"/>
      <c r="F31" s="20">
        <v>0</v>
      </c>
      <c r="G31" s="25" t="str">
        <f t="shared" si="5"/>
        <v/>
      </c>
      <c r="H31" s="25" t="str">
        <f t="shared" si="6"/>
        <v/>
      </c>
      <c r="I31" s="12" t="str">
        <f t="shared" si="0"/>
        <v/>
      </c>
      <c r="J31" s="12"/>
      <c r="K31" s="12" t="s">
        <v>87</v>
      </c>
      <c r="L31" s="11" t="s">
        <v>1</v>
      </c>
      <c r="M31" t="str">
        <f t="shared" si="1"/>
        <v/>
      </c>
    </row>
    <row r="32" spans="1:13" ht="93" customHeight="1" outlineLevel="1" x14ac:dyDescent="0.2">
      <c r="A32" s="11" t="s">
        <v>32</v>
      </c>
      <c r="B32" s="12" t="s">
        <v>88</v>
      </c>
      <c r="C32" s="12"/>
      <c r="D32" s="11"/>
      <c r="E32" s="11"/>
      <c r="F32" s="20">
        <v>0</v>
      </c>
      <c r="G32" s="25"/>
      <c r="H32" s="25">
        <f>IF(F32=1,5,IF(F32=2,1,0))</f>
        <v>0</v>
      </c>
      <c r="I32" s="12" t="str">
        <f t="shared" si="0"/>
        <v/>
      </c>
      <c r="J32" s="12"/>
      <c r="K32" s="12" t="s">
        <v>210</v>
      </c>
      <c r="L32" s="11" t="s">
        <v>1</v>
      </c>
      <c r="M32" t="str">
        <f t="shared" si="1"/>
        <v/>
      </c>
    </row>
    <row r="33" spans="1:13" ht="99.6" customHeight="1" outlineLevel="1" x14ac:dyDescent="0.2">
      <c r="A33" s="11" t="s">
        <v>30</v>
      </c>
      <c r="B33" s="12" t="s">
        <v>206</v>
      </c>
      <c r="C33" s="12" t="s">
        <v>250</v>
      </c>
      <c r="D33" s="11"/>
      <c r="E33" s="11"/>
      <c r="F33" s="20">
        <v>0</v>
      </c>
      <c r="G33" s="25" t="str">
        <f t="shared" si="5"/>
        <v/>
      </c>
      <c r="H33" s="25" t="str">
        <f t="shared" ref="H33:H34" si="7">IF(F33=1,5,IF(F33=2,"",""))</f>
        <v/>
      </c>
      <c r="I33" s="12" t="str">
        <f t="shared" si="0"/>
        <v/>
      </c>
      <c r="J33" s="12"/>
      <c r="K33" s="12" t="s">
        <v>251</v>
      </c>
      <c r="L33" s="11" t="s">
        <v>1</v>
      </c>
      <c r="M33" t="str">
        <f t="shared" si="1"/>
        <v/>
      </c>
    </row>
    <row r="34" spans="1:13" ht="81" customHeight="1" outlineLevel="1" x14ac:dyDescent="0.2">
      <c r="A34" s="11" t="s">
        <v>31</v>
      </c>
      <c r="B34" s="12" t="s">
        <v>175</v>
      </c>
      <c r="C34" s="19" t="s">
        <v>174</v>
      </c>
      <c r="D34" s="11"/>
      <c r="E34" s="11"/>
      <c r="F34" s="20">
        <v>0</v>
      </c>
      <c r="G34" s="25" t="str">
        <f t="shared" si="5"/>
        <v/>
      </c>
      <c r="H34" s="25" t="str">
        <f t="shared" si="7"/>
        <v/>
      </c>
      <c r="I34" s="21" t="str">
        <f t="shared" si="0"/>
        <v/>
      </c>
      <c r="J34" s="12"/>
      <c r="K34" s="12" t="s">
        <v>252</v>
      </c>
      <c r="L34" s="11" t="s">
        <v>1</v>
      </c>
      <c r="M34" t="str">
        <f t="shared" si="1"/>
        <v/>
      </c>
    </row>
    <row r="35" spans="1:13" x14ac:dyDescent="0.2">
      <c r="A35" s="34" t="s">
        <v>280</v>
      </c>
      <c r="B35" s="35"/>
      <c r="C35" s="35"/>
      <c r="D35" s="35"/>
      <c r="E35" s="35"/>
      <c r="F35" s="35"/>
      <c r="G35" s="35"/>
      <c r="H35" s="35"/>
      <c r="I35" s="35"/>
      <c r="J35" s="35"/>
      <c r="K35" s="35"/>
      <c r="L35" s="35"/>
      <c r="M35" t="str">
        <f t="shared" ref="M35:M69" si="8">IF(I35="","",IF(I35="Ga verder.",0,1))</f>
        <v/>
      </c>
    </row>
    <row r="36" spans="1:13" ht="130.15" customHeight="1" outlineLevel="1" x14ac:dyDescent="0.2">
      <c r="A36" s="11" t="s">
        <v>34</v>
      </c>
      <c r="B36" s="12" t="s">
        <v>167</v>
      </c>
      <c r="C36" s="12" t="s">
        <v>89</v>
      </c>
      <c r="D36" s="11"/>
      <c r="E36" s="11"/>
      <c r="F36" s="11">
        <v>0</v>
      </c>
      <c r="G36" s="25"/>
      <c r="H36" s="25" t="str">
        <f t="shared" ref="H36" si="9">IF(F36=1,5,IF(F36=2,"",""))</f>
        <v/>
      </c>
      <c r="I36" s="12" t="str">
        <f>IF(F36=0,"",IF(F36=1,K36,IF(F36=2,L36)))</f>
        <v/>
      </c>
      <c r="J36" s="12"/>
      <c r="K36" s="12" t="s">
        <v>90</v>
      </c>
      <c r="L36" s="11" t="s">
        <v>1</v>
      </c>
      <c r="M36" t="str">
        <f t="shared" si="8"/>
        <v/>
      </c>
    </row>
    <row r="37" spans="1:13" ht="213.6" customHeight="1" outlineLevel="1" x14ac:dyDescent="0.2">
      <c r="A37" s="11" t="s">
        <v>35</v>
      </c>
      <c r="B37" s="12" t="s">
        <v>168</v>
      </c>
      <c r="C37" s="12" t="s">
        <v>222</v>
      </c>
      <c r="D37" s="11"/>
      <c r="E37" s="11"/>
      <c r="F37" s="11">
        <v>0</v>
      </c>
      <c r="G37" s="25"/>
      <c r="H37" s="25">
        <f>IF(F37=1,5,IF(F37=2,1,0))</f>
        <v>0</v>
      </c>
      <c r="I37" s="12" t="str">
        <f>IF(F37=0,"",IF(F37=1,K37,IF(F37=2,L37)))</f>
        <v/>
      </c>
      <c r="J37" s="12"/>
      <c r="K37" s="12" t="s">
        <v>91</v>
      </c>
      <c r="L37" s="11" t="s">
        <v>1</v>
      </c>
      <c r="M37" t="str">
        <f t="shared" si="8"/>
        <v/>
      </c>
    </row>
    <row r="38" spans="1:13" ht="168" outlineLevel="1" x14ac:dyDescent="0.2">
      <c r="A38" s="11" t="s">
        <v>176</v>
      </c>
      <c r="B38" s="12" t="s">
        <v>163</v>
      </c>
      <c r="C38" s="12" t="s">
        <v>253</v>
      </c>
      <c r="D38" s="11"/>
      <c r="E38" s="11"/>
      <c r="F38" s="11">
        <v>0</v>
      </c>
      <c r="G38" s="25"/>
      <c r="H38" s="25">
        <f>IF(F38=1,5,IF(F38=2,1,0))</f>
        <v>0</v>
      </c>
      <c r="I38" s="12" t="str">
        <f>IF(F38=0,"",IF(F38=1,K38,IF(F38=2,L38)))</f>
        <v/>
      </c>
      <c r="J38" s="12"/>
      <c r="K38" s="12" t="s">
        <v>254</v>
      </c>
      <c r="L38" s="11" t="s">
        <v>1</v>
      </c>
      <c r="M38" t="str">
        <f t="shared" si="8"/>
        <v/>
      </c>
    </row>
    <row r="39" spans="1:13" ht="209.45" customHeight="1" outlineLevel="1" x14ac:dyDescent="0.2">
      <c r="A39" s="11" t="s">
        <v>177</v>
      </c>
      <c r="B39" s="12" t="s">
        <v>92</v>
      </c>
      <c r="C39" s="12" t="s">
        <v>179</v>
      </c>
      <c r="D39" s="11"/>
      <c r="E39" s="11"/>
      <c r="F39" s="11">
        <v>0</v>
      </c>
      <c r="G39" s="25"/>
      <c r="H39" s="25"/>
      <c r="I39" s="12" t="str">
        <f>IF(F39=0,"",IF(F39=1,K39,IF(F39=2,L39)))</f>
        <v/>
      </c>
      <c r="J39" s="12"/>
      <c r="K39" s="11" t="s">
        <v>33</v>
      </c>
      <c r="L39" s="12" t="s">
        <v>255</v>
      </c>
      <c r="M39" t="str">
        <f>IF(I39="","",IF(I39="Ga verder met vraag 4.1.",0,1))</f>
        <v/>
      </c>
    </row>
    <row r="40" spans="1:13" ht="42.75" customHeight="1" outlineLevel="1" x14ac:dyDescent="0.2">
      <c r="A40" s="11" t="s">
        <v>178</v>
      </c>
      <c r="B40" s="12" t="s">
        <v>94</v>
      </c>
      <c r="C40" s="12" t="s">
        <v>208</v>
      </c>
      <c r="D40" s="11"/>
      <c r="E40" s="11"/>
      <c r="F40" s="11">
        <v>0</v>
      </c>
      <c r="G40" s="25"/>
      <c r="H40" s="25">
        <f t="shared" ref="H40" si="10">IF(F40=1,5,IF(F40=2,1,0))</f>
        <v>0</v>
      </c>
      <c r="I40" s="21" t="str">
        <f>IF(F40=0,"",IF(F40=1,L40,IF(F40=2,K40)))</f>
        <v/>
      </c>
      <c r="J40" s="12"/>
      <c r="K40" s="31" t="s">
        <v>1</v>
      </c>
      <c r="L40" s="12" t="s">
        <v>212</v>
      </c>
      <c r="M40" t="str">
        <f t="shared" si="8"/>
        <v/>
      </c>
    </row>
    <row r="41" spans="1:13" x14ac:dyDescent="0.2">
      <c r="A41" s="34" t="s">
        <v>256</v>
      </c>
      <c r="B41" s="35"/>
      <c r="C41" s="35"/>
      <c r="D41" s="35"/>
      <c r="E41" s="35"/>
      <c r="F41" s="35"/>
      <c r="G41" s="35"/>
      <c r="H41" s="35"/>
      <c r="I41" s="35"/>
      <c r="J41" s="35"/>
      <c r="K41" s="35"/>
      <c r="L41" s="35"/>
      <c r="M41" t="str">
        <f t="shared" si="8"/>
        <v/>
      </c>
    </row>
    <row r="42" spans="1:13" ht="36" outlineLevel="1" x14ac:dyDescent="0.2">
      <c r="A42" s="11" t="s">
        <v>36</v>
      </c>
      <c r="B42" s="12" t="s">
        <v>95</v>
      </c>
      <c r="C42" s="12" t="s">
        <v>96</v>
      </c>
      <c r="D42" s="11"/>
      <c r="E42" s="11"/>
      <c r="F42" s="11">
        <v>0</v>
      </c>
      <c r="G42" s="25">
        <f t="shared" ref="G42" si="11">IF(F42=1,5,IF(F42=2,0,0))</f>
        <v>0</v>
      </c>
      <c r="H42" s="25">
        <f t="shared" ref="H42" si="12">IF(F42=1,5,IF(F42=2,0,0))</f>
        <v>0</v>
      </c>
      <c r="I42" s="12" t="str">
        <f>IF(F42=0,"",IF(F42=1,K42,IF(F42=2,L42)))</f>
        <v/>
      </c>
      <c r="J42" s="12"/>
      <c r="K42" s="12" t="s">
        <v>97</v>
      </c>
      <c r="L42" s="11" t="s">
        <v>1</v>
      </c>
      <c r="M42" t="str">
        <f t="shared" si="8"/>
        <v/>
      </c>
    </row>
    <row r="43" spans="1:13" ht="74.45" customHeight="1" outlineLevel="1" x14ac:dyDescent="0.2">
      <c r="A43" s="11" t="s">
        <v>37</v>
      </c>
      <c r="B43" s="12" t="s">
        <v>98</v>
      </c>
      <c r="C43" s="12" t="s">
        <v>99</v>
      </c>
      <c r="D43" s="11"/>
      <c r="E43" s="11"/>
      <c r="F43" s="11">
        <v>0</v>
      </c>
      <c r="G43" s="25">
        <f>IF(F43=1,0,IF(F43=2,5,0))</f>
        <v>0</v>
      </c>
      <c r="H43" s="25">
        <f t="shared" ref="H43:H51" si="13">IF(F43=1,0,IF(F43=2,5,0))</f>
        <v>0</v>
      </c>
      <c r="I43" s="12" t="str">
        <f t="shared" ref="I43:I52" si="14">IF(F43=0,"",IF(F43=1,K43,IF(F43=2,L43)))</f>
        <v/>
      </c>
      <c r="J43" s="12"/>
      <c r="K43" s="11" t="s">
        <v>1</v>
      </c>
      <c r="L43" s="12" t="s">
        <v>257</v>
      </c>
      <c r="M43" t="str">
        <f t="shared" si="8"/>
        <v/>
      </c>
    </row>
    <row r="44" spans="1:13" ht="151.9" customHeight="1" outlineLevel="1" x14ac:dyDescent="0.2">
      <c r="A44" s="11" t="s">
        <v>38</v>
      </c>
      <c r="B44" s="12" t="s">
        <v>180</v>
      </c>
      <c r="C44" s="12" t="s">
        <v>258</v>
      </c>
      <c r="D44" s="11"/>
      <c r="E44" s="11"/>
      <c r="F44" s="11">
        <v>0</v>
      </c>
      <c r="G44" s="25"/>
      <c r="H44" s="25">
        <f t="shared" si="13"/>
        <v>0</v>
      </c>
      <c r="I44" s="12" t="str">
        <f t="shared" si="14"/>
        <v/>
      </c>
      <c r="J44" s="12"/>
      <c r="K44" s="11" t="s">
        <v>1</v>
      </c>
      <c r="L44" s="12" t="s">
        <v>211</v>
      </c>
      <c r="M44" t="str">
        <f t="shared" si="8"/>
        <v/>
      </c>
    </row>
    <row r="45" spans="1:13" ht="40.15" customHeight="1" outlineLevel="1" x14ac:dyDescent="0.2">
      <c r="A45" s="11" t="s">
        <v>39</v>
      </c>
      <c r="B45" s="12" t="s">
        <v>259</v>
      </c>
      <c r="C45" s="12" t="s">
        <v>260</v>
      </c>
      <c r="D45" s="11"/>
      <c r="E45" s="11"/>
      <c r="F45" s="11">
        <v>0</v>
      </c>
      <c r="G45" s="25"/>
      <c r="H45" s="25">
        <f t="shared" si="13"/>
        <v>0</v>
      </c>
      <c r="I45" s="12" t="str">
        <f t="shared" si="14"/>
        <v/>
      </c>
      <c r="J45" s="12"/>
      <c r="K45" s="11" t="s">
        <v>1</v>
      </c>
      <c r="L45" s="12" t="s">
        <v>261</v>
      </c>
      <c r="M45" t="str">
        <f t="shared" si="8"/>
        <v/>
      </c>
    </row>
    <row r="46" spans="1:13" ht="101.45" customHeight="1" outlineLevel="1" x14ac:dyDescent="0.2">
      <c r="A46" s="11" t="s">
        <v>40</v>
      </c>
      <c r="B46" s="12" t="s">
        <v>100</v>
      </c>
      <c r="C46" s="12" t="s">
        <v>101</v>
      </c>
      <c r="D46" s="11"/>
      <c r="E46" s="11"/>
      <c r="F46" s="11">
        <v>0</v>
      </c>
      <c r="G46" s="25">
        <f t="shared" ref="G46:G51" si="15">IF(F46=1,0,IF(F46=2,5,0))</f>
        <v>0</v>
      </c>
      <c r="H46" s="25">
        <f t="shared" si="13"/>
        <v>0</v>
      </c>
      <c r="I46" s="12" t="str">
        <f t="shared" si="14"/>
        <v/>
      </c>
      <c r="J46" s="12"/>
      <c r="K46" s="11" t="s">
        <v>1</v>
      </c>
      <c r="L46" s="12" t="s">
        <v>102</v>
      </c>
      <c r="M46" t="str">
        <f t="shared" si="8"/>
        <v/>
      </c>
    </row>
    <row r="47" spans="1:13" ht="51.6" customHeight="1" outlineLevel="1" x14ac:dyDescent="0.2">
      <c r="A47" s="11" t="s">
        <v>41</v>
      </c>
      <c r="B47" s="12" t="s">
        <v>103</v>
      </c>
      <c r="C47" s="12" t="s">
        <v>181</v>
      </c>
      <c r="D47" s="11"/>
      <c r="E47" s="11"/>
      <c r="F47" s="11">
        <v>0</v>
      </c>
      <c r="G47" s="25">
        <f>IF(F47=1,5,IF(F47=2,0,0))</f>
        <v>0</v>
      </c>
      <c r="H47" s="25">
        <f>IF(F47=1,5,IF(F47=2,0,0))</f>
        <v>0</v>
      </c>
      <c r="I47" s="12" t="str">
        <f>IF(F47=0,"",IF(F47=1,L47,IF(F47=2,K47)))</f>
        <v/>
      </c>
      <c r="J47" s="12"/>
      <c r="K47" s="31" t="s">
        <v>1</v>
      </c>
      <c r="L47" s="12" t="s">
        <v>212</v>
      </c>
      <c r="M47" t="str">
        <f t="shared" si="8"/>
        <v/>
      </c>
    </row>
    <row r="48" spans="1:13" ht="180" outlineLevel="1" x14ac:dyDescent="0.2">
      <c r="A48" s="11" t="s">
        <v>42</v>
      </c>
      <c r="B48" s="12" t="s">
        <v>155</v>
      </c>
      <c r="C48" s="12" t="s">
        <v>223</v>
      </c>
      <c r="D48" s="11"/>
      <c r="E48" s="11"/>
      <c r="F48" s="11">
        <v>0</v>
      </c>
      <c r="G48" s="25"/>
      <c r="H48" s="25"/>
      <c r="I48" s="12" t="str">
        <f t="shared" si="14"/>
        <v/>
      </c>
      <c r="J48" s="12"/>
      <c r="K48" s="11" t="s">
        <v>198</v>
      </c>
      <c r="L48" s="11" t="s">
        <v>199</v>
      </c>
    </row>
    <row r="49" spans="1:13" ht="60" outlineLevel="1" x14ac:dyDescent="0.2">
      <c r="A49" s="11" t="s">
        <v>182</v>
      </c>
      <c r="B49" s="12" t="s">
        <v>104</v>
      </c>
      <c r="C49" s="11"/>
      <c r="D49" s="11"/>
      <c r="E49" s="11"/>
      <c r="F49" s="11">
        <v>0</v>
      </c>
      <c r="G49" s="25">
        <f t="shared" si="15"/>
        <v>0</v>
      </c>
      <c r="H49" s="25">
        <f t="shared" si="13"/>
        <v>0</v>
      </c>
      <c r="I49" s="12" t="str">
        <f t="shared" si="14"/>
        <v/>
      </c>
      <c r="J49" s="12"/>
      <c r="K49" s="11" t="s">
        <v>1</v>
      </c>
      <c r="L49" s="12" t="s">
        <v>262</v>
      </c>
      <c r="M49" t="str">
        <f t="shared" si="8"/>
        <v/>
      </c>
    </row>
    <row r="50" spans="1:13" ht="74.45" customHeight="1" outlineLevel="1" x14ac:dyDescent="0.2">
      <c r="A50" s="11" t="s">
        <v>183</v>
      </c>
      <c r="B50" s="12" t="s">
        <v>196</v>
      </c>
      <c r="C50" s="11"/>
      <c r="D50" s="11"/>
      <c r="E50" s="11"/>
      <c r="F50" s="11">
        <v>0</v>
      </c>
      <c r="G50" s="25">
        <f t="shared" si="15"/>
        <v>0</v>
      </c>
      <c r="H50" s="25">
        <f t="shared" si="13"/>
        <v>0</v>
      </c>
      <c r="I50" s="12" t="str">
        <f t="shared" si="14"/>
        <v/>
      </c>
      <c r="J50" s="12"/>
      <c r="K50" s="11" t="s">
        <v>1</v>
      </c>
      <c r="L50" s="12" t="s">
        <v>224</v>
      </c>
      <c r="M50" t="str">
        <f t="shared" si="8"/>
        <v/>
      </c>
    </row>
    <row r="51" spans="1:13" ht="98.45" customHeight="1" outlineLevel="1" x14ac:dyDescent="0.2">
      <c r="A51" s="11" t="s">
        <v>184</v>
      </c>
      <c r="B51" s="12" t="s">
        <v>197</v>
      </c>
      <c r="C51" s="11" t="s">
        <v>263</v>
      </c>
      <c r="D51" s="11"/>
      <c r="E51" s="11"/>
      <c r="F51" s="11">
        <v>0</v>
      </c>
      <c r="G51" s="25">
        <f t="shared" si="15"/>
        <v>0</v>
      </c>
      <c r="H51" s="25">
        <f t="shared" si="13"/>
        <v>0</v>
      </c>
      <c r="I51" s="12" t="str">
        <f t="shared" si="14"/>
        <v/>
      </c>
      <c r="J51" s="12"/>
      <c r="K51" s="11" t="s">
        <v>1</v>
      </c>
      <c r="L51" s="12" t="s">
        <v>264</v>
      </c>
      <c r="M51" t="str">
        <f t="shared" si="8"/>
        <v/>
      </c>
    </row>
    <row r="52" spans="1:13" ht="180" outlineLevel="1" x14ac:dyDescent="0.2">
      <c r="A52" s="11" t="s">
        <v>185</v>
      </c>
      <c r="B52" s="12" t="s">
        <v>153</v>
      </c>
      <c r="C52" s="12" t="s">
        <v>225</v>
      </c>
      <c r="D52" s="11"/>
      <c r="E52" s="11"/>
      <c r="F52" s="11">
        <v>0</v>
      </c>
      <c r="G52" s="25">
        <f t="shared" ref="G52" si="16">IF(F52=1,5,IF(F52=2,0,0))</f>
        <v>0</v>
      </c>
      <c r="H52" s="25">
        <f t="shared" ref="H52" si="17">IF(F52=1,5,IF(F52=2,0,0))</f>
        <v>0</v>
      </c>
      <c r="I52" s="12" t="str">
        <f t="shared" si="14"/>
        <v/>
      </c>
      <c r="J52" s="12"/>
      <c r="K52" s="12" t="s">
        <v>105</v>
      </c>
      <c r="L52" s="11" t="s">
        <v>1</v>
      </c>
      <c r="M52" t="str">
        <f t="shared" si="8"/>
        <v/>
      </c>
    </row>
    <row r="53" spans="1:13" x14ac:dyDescent="0.2">
      <c r="A53" s="34" t="s">
        <v>282</v>
      </c>
      <c r="B53" s="35"/>
      <c r="C53" s="35"/>
      <c r="D53" s="35"/>
      <c r="E53" s="35"/>
      <c r="F53" s="35"/>
      <c r="G53" s="35"/>
      <c r="H53" s="35"/>
      <c r="I53" s="35"/>
      <c r="J53" s="35"/>
      <c r="K53" s="35"/>
      <c r="L53" s="35"/>
      <c r="M53" t="str">
        <f t="shared" si="8"/>
        <v/>
      </c>
    </row>
    <row r="54" spans="1:13" ht="156" outlineLevel="1" x14ac:dyDescent="0.2">
      <c r="A54" s="11" t="s">
        <v>143</v>
      </c>
      <c r="B54" s="12" t="s">
        <v>169</v>
      </c>
      <c r="C54" s="12" t="s">
        <v>226</v>
      </c>
      <c r="D54" s="11"/>
      <c r="E54" s="11"/>
      <c r="F54" s="20">
        <v>0</v>
      </c>
      <c r="G54" s="25"/>
      <c r="H54" s="25">
        <f>IF(F54=1,2,IF(F54=2,5,0))</f>
        <v>0</v>
      </c>
      <c r="I54" s="12" t="str">
        <f>IF(F54=0,"",IF(F54=1,K54,IF(F54=2,L54)))</f>
        <v/>
      </c>
      <c r="J54" s="12"/>
      <c r="K54" s="11" t="s">
        <v>1</v>
      </c>
      <c r="L54" s="12" t="s">
        <v>213</v>
      </c>
      <c r="M54" t="str">
        <f t="shared" si="8"/>
        <v/>
      </c>
    </row>
    <row r="55" spans="1:13" ht="36" outlineLevel="1" x14ac:dyDescent="0.2">
      <c r="A55" s="15" t="s">
        <v>144</v>
      </c>
      <c r="B55" s="12" t="s">
        <v>106</v>
      </c>
      <c r="C55" s="11"/>
      <c r="D55" s="11"/>
      <c r="E55" s="11"/>
      <c r="F55" s="20">
        <v>0</v>
      </c>
      <c r="G55" s="25"/>
      <c r="H55" s="25"/>
      <c r="I55" s="12" t="str">
        <f t="shared" ref="I55:I68" si="18">IF(F55=0,"",IF(F55=1,K55,IF(F55=2,L55)))</f>
        <v/>
      </c>
      <c r="J55" s="12"/>
      <c r="K55" s="11" t="s">
        <v>265</v>
      </c>
      <c r="L55" s="11" t="s">
        <v>266</v>
      </c>
      <c r="M55" t="str">
        <f t="shared" si="8"/>
        <v/>
      </c>
    </row>
    <row r="56" spans="1:13" ht="54" customHeight="1" outlineLevel="1" x14ac:dyDescent="0.2">
      <c r="A56" s="15" t="s">
        <v>158</v>
      </c>
      <c r="B56" s="12" t="s">
        <v>107</v>
      </c>
      <c r="C56" s="11"/>
      <c r="D56" s="11"/>
      <c r="E56" s="11"/>
      <c r="F56" s="20">
        <v>0</v>
      </c>
      <c r="G56" s="25"/>
      <c r="H56" s="25">
        <f>IF(F56=1,2,IF(F56=2,5,0))</f>
        <v>0</v>
      </c>
      <c r="I56" s="12" t="str">
        <f t="shared" si="18"/>
        <v/>
      </c>
      <c r="J56" s="12"/>
      <c r="K56" s="11" t="s">
        <v>1</v>
      </c>
      <c r="L56" s="12" t="s">
        <v>267</v>
      </c>
      <c r="M56" t="str">
        <f t="shared" si="8"/>
        <v/>
      </c>
    </row>
    <row r="57" spans="1:13" ht="180" outlineLevel="1" x14ac:dyDescent="0.2">
      <c r="A57" s="11" t="s">
        <v>145</v>
      </c>
      <c r="B57" s="12" t="s">
        <v>128</v>
      </c>
      <c r="C57" s="12" t="s">
        <v>227</v>
      </c>
      <c r="D57" s="11"/>
      <c r="E57" s="11"/>
      <c r="F57" s="20">
        <v>0</v>
      </c>
      <c r="G57" s="25"/>
      <c r="H57" s="25">
        <f>IF(F57=1,2,IF(F57=2,5,0))</f>
        <v>0</v>
      </c>
      <c r="I57" s="12" t="str">
        <f t="shared" si="18"/>
        <v/>
      </c>
      <c r="J57" s="12"/>
      <c r="K57" s="11" t="s">
        <v>1</v>
      </c>
      <c r="L57" s="12" t="s">
        <v>268</v>
      </c>
      <c r="M57" t="str">
        <f t="shared" si="8"/>
        <v/>
      </c>
    </row>
    <row r="58" spans="1:13" ht="24" outlineLevel="1" x14ac:dyDescent="0.2">
      <c r="A58" s="11" t="s">
        <v>43</v>
      </c>
      <c r="B58" s="12" t="s">
        <v>108</v>
      </c>
      <c r="C58" s="11"/>
      <c r="D58" s="11"/>
      <c r="E58" s="11"/>
      <c r="F58" s="20">
        <v>0</v>
      </c>
      <c r="G58" s="25"/>
      <c r="H58" s="25"/>
      <c r="I58" s="12" t="str">
        <f t="shared" si="18"/>
        <v/>
      </c>
      <c r="J58" s="12"/>
      <c r="K58" s="11" t="s">
        <v>44</v>
      </c>
      <c r="L58" s="11" t="s">
        <v>269</v>
      </c>
      <c r="M58" t="str">
        <f>IF(I58="","",IF(I58="Ga verder.",0,0))</f>
        <v/>
      </c>
    </row>
    <row r="59" spans="1:13" ht="144" outlineLevel="1" x14ac:dyDescent="0.2">
      <c r="A59" s="11" t="s">
        <v>45</v>
      </c>
      <c r="B59" s="12" t="s">
        <v>284</v>
      </c>
      <c r="C59" s="12" t="s">
        <v>200</v>
      </c>
      <c r="D59" s="11"/>
      <c r="E59" s="11"/>
      <c r="F59" s="20">
        <v>1</v>
      </c>
      <c r="G59" s="25">
        <f>IF(F59=1,2,IF(F59=2,5,0))</f>
        <v>2</v>
      </c>
      <c r="H59" s="25">
        <f>IF(F59=1,2,IF(F59=2,5,0))</f>
        <v>2</v>
      </c>
      <c r="I59" s="12" t="str">
        <f t="shared" si="18"/>
        <v>Ga verder.</v>
      </c>
      <c r="J59" s="12"/>
      <c r="K59" s="11" t="s">
        <v>1</v>
      </c>
      <c r="L59" s="12" t="s">
        <v>109</v>
      </c>
      <c r="M59">
        <f t="shared" si="8"/>
        <v>0</v>
      </c>
    </row>
    <row r="60" spans="1:13" ht="107.45" customHeight="1" outlineLevel="1" x14ac:dyDescent="0.2">
      <c r="A60" s="11" t="s">
        <v>46</v>
      </c>
      <c r="B60" s="12" t="s">
        <v>110</v>
      </c>
      <c r="C60" s="11"/>
      <c r="D60" s="11"/>
      <c r="E60" s="11"/>
      <c r="F60" s="20">
        <v>0</v>
      </c>
      <c r="G60" s="25"/>
      <c r="H60" s="25">
        <f>IF(F60=1,5,IF(F60=2,"",0))</f>
        <v>0</v>
      </c>
      <c r="I60" s="12" t="str">
        <f t="shared" si="18"/>
        <v/>
      </c>
      <c r="J60" s="12"/>
      <c r="K60" s="12" t="s">
        <v>270</v>
      </c>
      <c r="L60" s="11" t="s">
        <v>1</v>
      </c>
      <c r="M60" t="str">
        <f t="shared" si="8"/>
        <v/>
      </c>
    </row>
    <row r="61" spans="1:13" ht="196.9" customHeight="1" outlineLevel="1" x14ac:dyDescent="0.2">
      <c r="A61" s="11" t="s">
        <v>47</v>
      </c>
      <c r="B61" s="12" t="s">
        <v>111</v>
      </c>
      <c r="C61" s="12" t="s">
        <v>112</v>
      </c>
      <c r="D61" s="11"/>
      <c r="E61" s="11"/>
      <c r="F61" s="20">
        <v>0</v>
      </c>
      <c r="G61" s="25"/>
      <c r="H61" s="25">
        <f>IF(F61=1,5,IF(F61=2,"",0))</f>
        <v>0</v>
      </c>
      <c r="I61" s="12" t="str">
        <f t="shared" si="18"/>
        <v/>
      </c>
      <c r="J61" s="12"/>
      <c r="K61" s="12" t="s">
        <v>113</v>
      </c>
      <c r="L61" s="11" t="s">
        <v>1</v>
      </c>
      <c r="M61" t="str">
        <f t="shared" si="8"/>
        <v/>
      </c>
    </row>
    <row r="62" spans="1:13" ht="210.6" customHeight="1" outlineLevel="1" x14ac:dyDescent="0.2">
      <c r="A62" s="11" t="s">
        <v>49</v>
      </c>
      <c r="B62" s="12" t="s">
        <v>114</v>
      </c>
      <c r="C62" s="12" t="s">
        <v>228</v>
      </c>
      <c r="D62" s="11"/>
      <c r="E62" s="11"/>
      <c r="F62" s="20">
        <v>0</v>
      </c>
      <c r="G62" s="25"/>
      <c r="H62" s="25">
        <f>IF(F62=1,5,IF(F62=2,"",0))</f>
        <v>0</v>
      </c>
      <c r="I62" s="12" t="str">
        <f t="shared" si="18"/>
        <v/>
      </c>
      <c r="J62" s="12"/>
      <c r="K62" s="12" t="s">
        <v>229</v>
      </c>
      <c r="L62" s="11" t="s">
        <v>271</v>
      </c>
      <c r="M62" t="str">
        <f t="shared" si="8"/>
        <v/>
      </c>
    </row>
    <row r="63" spans="1:13" ht="168" outlineLevel="1" x14ac:dyDescent="0.2">
      <c r="A63" s="11" t="s">
        <v>50</v>
      </c>
      <c r="B63" s="12" t="s">
        <v>115</v>
      </c>
      <c r="C63" s="12" t="s">
        <v>116</v>
      </c>
      <c r="D63" s="11"/>
      <c r="E63" s="11"/>
      <c r="F63" s="20">
        <v>0</v>
      </c>
      <c r="G63" s="25">
        <f>IF(F63=1,2,IF(F63=2,5,0))</f>
        <v>0</v>
      </c>
      <c r="H63" s="25">
        <f>IF(F63=1,2,IF(F63=2,5,0))</f>
        <v>0</v>
      </c>
      <c r="I63" s="12" t="str">
        <f t="shared" si="18"/>
        <v/>
      </c>
      <c r="J63" s="12"/>
      <c r="K63" s="11" t="s">
        <v>1</v>
      </c>
      <c r="L63" s="12" t="s">
        <v>214</v>
      </c>
      <c r="M63" t="str">
        <f t="shared" si="8"/>
        <v/>
      </c>
    </row>
    <row r="64" spans="1:13" ht="24" outlineLevel="1" x14ac:dyDescent="0.2">
      <c r="A64" s="11" t="s">
        <v>51</v>
      </c>
      <c r="B64" s="12" t="s">
        <v>188</v>
      </c>
      <c r="C64" s="12" t="s">
        <v>134</v>
      </c>
      <c r="D64" s="11"/>
      <c r="E64" s="11"/>
      <c r="F64" s="20">
        <v>0</v>
      </c>
      <c r="G64" s="25">
        <f>IF(F64=1,5,IF(F64=2,"",0))</f>
        <v>0</v>
      </c>
      <c r="H64" s="25">
        <f>IF(F64=1,5,IF(F64=2,"",0))</f>
        <v>0</v>
      </c>
      <c r="I64" s="12" t="str">
        <f t="shared" si="18"/>
        <v/>
      </c>
      <c r="J64" s="12"/>
      <c r="K64" s="11" t="s">
        <v>48</v>
      </c>
      <c r="L64" s="11" t="s">
        <v>272</v>
      </c>
      <c r="M64" t="str">
        <f>IF(I64="","",IF(I64="Ga verder.",0,0))</f>
        <v/>
      </c>
    </row>
    <row r="65" spans="1:13" ht="166.9" customHeight="1" outlineLevel="1" x14ac:dyDescent="0.2">
      <c r="A65" s="11" t="s">
        <v>52</v>
      </c>
      <c r="B65" s="12" t="s">
        <v>117</v>
      </c>
      <c r="C65" s="12" t="s">
        <v>230</v>
      </c>
      <c r="D65" s="11"/>
      <c r="E65" s="11"/>
      <c r="F65" s="20">
        <v>0</v>
      </c>
      <c r="G65" s="25"/>
      <c r="H65" s="25"/>
      <c r="I65" s="12" t="str">
        <f t="shared" si="18"/>
        <v/>
      </c>
      <c r="J65" s="12"/>
      <c r="K65" s="12" t="s">
        <v>273</v>
      </c>
      <c r="L65" s="11" t="s">
        <v>1</v>
      </c>
      <c r="M65" t="str">
        <f t="shared" si="8"/>
        <v/>
      </c>
    </row>
    <row r="66" spans="1:13" ht="109.9" customHeight="1" outlineLevel="1" x14ac:dyDescent="0.2">
      <c r="A66" s="11" t="s">
        <v>53</v>
      </c>
      <c r="B66" s="12" t="s">
        <v>127</v>
      </c>
      <c r="C66" s="12" t="s">
        <v>118</v>
      </c>
      <c r="D66" s="11"/>
      <c r="E66" s="11"/>
      <c r="F66" s="20">
        <v>0</v>
      </c>
      <c r="G66" s="25"/>
      <c r="H66" s="25">
        <f>IF(F66=1,2,IF(F66=2,5,0))</f>
        <v>0</v>
      </c>
      <c r="I66" s="12" t="str">
        <f t="shared" si="18"/>
        <v/>
      </c>
      <c r="J66" s="12"/>
      <c r="K66" s="11" t="s">
        <v>1</v>
      </c>
      <c r="L66" s="12" t="s">
        <v>274</v>
      </c>
      <c r="M66" t="str">
        <f t="shared" si="8"/>
        <v/>
      </c>
    </row>
    <row r="67" spans="1:13" ht="85.9" customHeight="1" outlineLevel="1" x14ac:dyDescent="0.2">
      <c r="A67" s="11" t="s">
        <v>54</v>
      </c>
      <c r="B67" s="12" t="s">
        <v>119</v>
      </c>
      <c r="C67" s="12" t="s">
        <v>135</v>
      </c>
      <c r="D67" s="11"/>
      <c r="E67" s="11"/>
      <c r="F67" s="20">
        <v>0</v>
      </c>
      <c r="G67" s="25"/>
      <c r="H67" s="25">
        <f>IF(F67=1,2,IF(F67=2,5,0))</f>
        <v>0</v>
      </c>
      <c r="I67" s="12" t="str">
        <f t="shared" si="18"/>
        <v/>
      </c>
      <c r="J67" s="12"/>
      <c r="K67" s="11" t="s">
        <v>1</v>
      </c>
      <c r="L67" s="12" t="s">
        <v>231</v>
      </c>
      <c r="M67" t="str">
        <f t="shared" si="8"/>
        <v/>
      </c>
    </row>
    <row r="68" spans="1:13" ht="107.45" customHeight="1" outlineLevel="1" x14ac:dyDescent="0.2">
      <c r="A68" s="11" t="s">
        <v>55</v>
      </c>
      <c r="B68" s="12" t="s">
        <v>120</v>
      </c>
      <c r="C68" s="12" t="s">
        <v>232</v>
      </c>
      <c r="D68" s="11"/>
      <c r="E68" s="11"/>
      <c r="F68" s="11">
        <v>0</v>
      </c>
      <c r="G68" s="25"/>
      <c r="H68" s="25">
        <f>IF(F68=1,0,IF(F68=2,5,0))</f>
        <v>0</v>
      </c>
      <c r="I68" s="12" t="str">
        <f t="shared" si="18"/>
        <v/>
      </c>
      <c r="J68" s="12"/>
      <c r="K68" s="11" t="s">
        <v>1</v>
      </c>
      <c r="L68" s="12" t="s">
        <v>233</v>
      </c>
      <c r="M68" t="str">
        <f t="shared" si="8"/>
        <v/>
      </c>
    </row>
    <row r="69" spans="1:13" x14ac:dyDescent="0.2">
      <c r="A69" s="34" t="s">
        <v>283</v>
      </c>
      <c r="B69" s="35"/>
      <c r="C69" s="35"/>
      <c r="D69" s="35"/>
      <c r="E69" s="35"/>
      <c r="F69" s="35"/>
      <c r="G69" s="35"/>
      <c r="H69" s="35"/>
      <c r="I69" s="35"/>
      <c r="J69" s="35"/>
      <c r="K69" s="35"/>
      <c r="L69" s="35"/>
      <c r="M69" t="str">
        <f t="shared" si="8"/>
        <v/>
      </c>
    </row>
    <row r="70" spans="1:13" ht="126" customHeight="1" outlineLevel="1" x14ac:dyDescent="0.2">
      <c r="A70" s="11" t="s">
        <v>56</v>
      </c>
      <c r="B70" s="12" t="s">
        <v>122</v>
      </c>
      <c r="C70" s="12" t="s">
        <v>121</v>
      </c>
      <c r="D70" s="11"/>
      <c r="E70" s="11"/>
      <c r="F70" s="11">
        <v>0</v>
      </c>
      <c r="G70" s="25"/>
      <c r="H70" s="25">
        <f>IF(F70=1,0,IF(F70=2,5,0))</f>
        <v>0</v>
      </c>
      <c r="I70" s="12" t="str">
        <f>IF(F70=0,"",IF(F70=1,K70,IF(F70=2,L70)))</f>
        <v/>
      </c>
      <c r="J70" s="12"/>
      <c r="K70" s="11" t="s">
        <v>1</v>
      </c>
      <c r="L70" s="12" t="s">
        <v>215</v>
      </c>
      <c r="M70" t="str">
        <f t="shared" ref="M70:M75" si="19">IF(I70="","",IF(I70="Ga verder.",0,1))</f>
        <v/>
      </c>
    </row>
    <row r="71" spans="1:13" ht="207.6" customHeight="1" outlineLevel="1" x14ac:dyDescent="0.2">
      <c r="A71" s="11" t="s">
        <v>57</v>
      </c>
      <c r="B71" s="12" t="s">
        <v>123</v>
      </c>
      <c r="C71" s="12" t="s">
        <v>234</v>
      </c>
      <c r="D71" s="11"/>
      <c r="E71" s="11"/>
      <c r="F71" s="11">
        <v>0</v>
      </c>
      <c r="G71" s="25"/>
      <c r="H71" s="25">
        <f>IF(F71=1,0,IF(F71=2,5,0))</f>
        <v>0</v>
      </c>
      <c r="I71" s="12" t="str">
        <f>IF(F71=0,"",IF(F71=1,K71,IF(F71=2,L71)))</f>
        <v/>
      </c>
      <c r="J71" s="12"/>
      <c r="K71" s="11" t="s">
        <v>275</v>
      </c>
      <c r="L71" s="12" t="s">
        <v>276</v>
      </c>
      <c r="M71" t="str">
        <f>IF(I71="","",IF(I71="Ga verder met 6.3.",0,1))</f>
        <v/>
      </c>
    </row>
    <row r="72" spans="1:13" ht="209.45" customHeight="1" outlineLevel="1" x14ac:dyDescent="0.2">
      <c r="A72" s="11" t="s">
        <v>186</v>
      </c>
      <c r="B72" s="12" t="s">
        <v>124</v>
      </c>
      <c r="C72" s="12" t="s">
        <v>201</v>
      </c>
      <c r="D72" s="11"/>
      <c r="E72" s="11"/>
      <c r="F72" s="11">
        <v>0</v>
      </c>
      <c r="G72" s="25"/>
      <c r="H72" s="25">
        <f>IF(F72=1,0,IF(F72=2,5,0))</f>
        <v>0</v>
      </c>
      <c r="I72" s="12" t="str">
        <f>IF(F72=0,"",IF(F72=1,K72,IF(F72=2,L72)))</f>
        <v/>
      </c>
      <c r="J72" s="12"/>
      <c r="K72" s="11" t="s">
        <v>1</v>
      </c>
      <c r="L72" s="12" t="s">
        <v>216</v>
      </c>
      <c r="M72" t="str">
        <f t="shared" si="19"/>
        <v/>
      </c>
    </row>
    <row r="73" spans="1:13" x14ac:dyDescent="0.2">
      <c r="A73" s="34" t="s">
        <v>138</v>
      </c>
      <c r="B73" s="35"/>
      <c r="C73" s="35"/>
      <c r="D73" s="35"/>
      <c r="E73" s="35"/>
      <c r="F73" s="35"/>
      <c r="G73" s="35"/>
      <c r="H73" s="35"/>
      <c r="I73" s="35"/>
      <c r="J73" s="35"/>
      <c r="K73" s="35"/>
      <c r="L73" s="35"/>
      <c r="M73" t="str">
        <f t="shared" si="19"/>
        <v/>
      </c>
    </row>
    <row r="74" spans="1:13" ht="60" outlineLevel="1" x14ac:dyDescent="0.2">
      <c r="A74" s="11" t="s">
        <v>58</v>
      </c>
      <c r="B74" s="12" t="s">
        <v>125</v>
      </c>
      <c r="C74" s="12" t="s">
        <v>126</v>
      </c>
      <c r="D74" s="11"/>
      <c r="E74" s="11"/>
      <c r="F74" s="11">
        <v>1</v>
      </c>
      <c r="G74" s="25"/>
      <c r="H74" s="25">
        <v>1</v>
      </c>
      <c r="I74" s="12" t="str">
        <f>IF(F74=0,"",IF(F74=1,K74,IF(F74=2,L74)))</f>
        <v>Ga verder.</v>
      </c>
      <c r="J74" s="12"/>
      <c r="K74" s="11" t="s">
        <v>1</v>
      </c>
      <c r="L74" s="12" t="s">
        <v>277</v>
      </c>
      <c r="M74">
        <f t="shared" si="19"/>
        <v>0</v>
      </c>
    </row>
    <row r="75" spans="1:13" ht="63" customHeight="1" outlineLevel="1" x14ac:dyDescent="0.2">
      <c r="A75" s="11" t="s">
        <v>59</v>
      </c>
      <c r="B75" s="12" t="s">
        <v>164</v>
      </c>
      <c r="C75" s="12" t="s">
        <v>202</v>
      </c>
      <c r="D75" s="11"/>
      <c r="E75" s="11"/>
      <c r="F75" s="11">
        <v>2</v>
      </c>
      <c r="G75" s="25"/>
      <c r="H75" s="25">
        <v>1</v>
      </c>
      <c r="I75" s="12" t="str">
        <f>IF(F75=0,"",IF(F75=1,K75,IF(F75=2,L75)))</f>
        <v>Je wordt geadviseerd tijdens het project een informatiebeveiligingsplan op te stellen met daarin beveiligingsmaatregelen / maatregelen die voor een passende bescherming van de gegevens zorgen.</v>
      </c>
      <c r="J75" s="12"/>
      <c r="K75" s="11" t="s">
        <v>1</v>
      </c>
      <c r="L75" s="12" t="s">
        <v>278</v>
      </c>
      <c r="M75">
        <f t="shared" si="19"/>
        <v>1</v>
      </c>
    </row>
    <row r="76" spans="1:13" x14ac:dyDescent="0.2">
      <c r="A76" s="36" t="s">
        <v>207</v>
      </c>
      <c r="B76" s="37"/>
      <c r="C76" s="37"/>
      <c r="D76" s="37"/>
      <c r="E76" s="37"/>
      <c r="F76" s="37"/>
      <c r="G76" s="37"/>
      <c r="H76" s="37"/>
      <c r="I76" s="37"/>
      <c r="J76" s="37"/>
      <c r="K76" s="37"/>
      <c r="L76" s="37"/>
    </row>
  </sheetData>
  <mergeCells count="12">
    <mergeCell ref="B1:J1"/>
    <mergeCell ref="A69:L69"/>
    <mergeCell ref="A73:L73"/>
    <mergeCell ref="A76:L76"/>
    <mergeCell ref="D3:E3"/>
    <mergeCell ref="A41:L41"/>
    <mergeCell ref="A53:L53"/>
    <mergeCell ref="K11:K14"/>
    <mergeCell ref="K15:K17"/>
    <mergeCell ref="A23:L23"/>
    <mergeCell ref="B10:L10"/>
    <mergeCell ref="A35:L35"/>
  </mergeCells>
  <pageMargins left="0.7" right="0.7" top="0.75" bottom="0.75" header="0.3" footer="0.3"/>
  <pageSetup paperSize="8" orientation="landscape" r:id="rId1"/>
  <headerFooter>
    <oddHeader>&amp;C&amp;20Data Protection Impact Assessment</oddHeader>
    <oddFooter>&amp;L&amp;8Eigenaar:&amp;CINTERN&amp;RPagina &amp;P/&amp;N</oddFooter>
  </headerFooter>
  <ignoredErrors>
    <ignoredError sqref="M7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30" r:id="rId4" name="Option Button 106">
              <controlPr locked="0" defaultSize="0" autoFill="0" autoLine="0" autoPict="0">
                <anchor moveWithCells="1">
                  <from>
                    <xdr:col>3</xdr:col>
                    <xdr:colOff>19050</xdr:colOff>
                    <xdr:row>5</xdr:row>
                    <xdr:rowOff>47625</xdr:rowOff>
                  </from>
                  <to>
                    <xdr:col>3</xdr:col>
                    <xdr:colOff>342900</xdr:colOff>
                    <xdr:row>5</xdr:row>
                    <xdr:rowOff>257175</xdr:rowOff>
                  </to>
                </anchor>
              </controlPr>
            </control>
          </mc:Choice>
        </mc:AlternateContent>
        <mc:AlternateContent xmlns:mc="http://schemas.openxmlformats.org/markup-compatibility/2006">
          <mc:Choice Requires="x14">
            <control shapeId="1131" r:id="rId5" name="Option Button 107">
              <controlPr defaultSize="0" autoFill="0" autoLine="0" autoPict="0">
                <anchor moveWithCells="1">
                  <from>
                    <xdr:col>4</xdr:col>
                    <xdr:colOff>19050</xdr:colOff>
                    <xdr:row>5</xdr:row>
                    <xdr:rowOff>47625</xdr:rowOff>
                  </from>
                  <to>
                    <xdr:col>4</xdr:col>
                    <xdr:colOff>342900</xdr:colOff>
                    <xdr:row>5</xdr:row>
                    <xdr:rowOff>257175</xdr:rowOff>
                  </to>
                </anchor>
              </controlPr>
            </control>
          </mc:Choice>
        </mc:AlternateContent>
        <mc:AlternateContent xmlns:mc="http://schemas.openxmlformats.org/markup-compatibility/2006">
          <mc:Choice Requires="x14">
            <control shapeId="1132" r:id="rId6" name="Group Box 108">
              <controlPr defaultSize="0" autoFill="0" autoPict="0">
                <anchor moveWithCells="1">
                  <from>
                    <xdr:col>3</xdr:col>
                    <xdr:colOff>9525</xdr:colOff>
                    <xdr:row>5</xdr:row>
                    <xdr:rowOff>9525</xdr:rowOff>
                  </from>
                  <to>
                    <xdr:col>5</xdr:col>
                    <xdr:colOff>0</xdr:colOff>
                    <xdr:row>5</xdr:row>
                    <xdr:rowOff>314325</xdr:rowOff>
                  </to>
                </anchor>
              </controlPr>
            </control>
          </mc:Choice>
        </mc:AlternateContent>
        <mc:AlternateContent xmlns:mc="http://schemas.openxmlformats.org/markup-compatibility/2006">
          <mc:Choice Requires="x14">
            <control shapeId="1142" r:id="rId7" name="Option Button 118">
              <controlPr locked="0" defaultSize="0" autoFill="0" autoLine="0" autoPict="0">
                <anchor moveWithCells="1">
                  <from>
                    <xdr:col>3</xdr:col>
                    <xdr:colOff>19050</xdr:colOff>
                    <xdr:row>4</xdr:row>
                    <xdr:rowOff>47625</xdr:rowOff>
                  </from>
                  <to>
                    <xdr:col>3</xdr:col>
                    <xdr:colOff>342900</xdr:colOff>
                    <xdr:row>4</xdr:row>
                    <xdr:rowOff>257175</xdr:rowOff>
                  </to>
                </anchor>
              </controlPr>
            </control>
          </mc:Choice>
        </mc:AlternateContent>
        <mc:AlternateContent xmlns:mc="http://schemas.openxmlformats.org/markup-compatibility/2006">
          <mc:Choice Requires="x14">
            <control shapeId="1143" r:id="rId8" name="Option Button 119">
              <controlPr defaultSize="0" autoFill="0" autoLine="0" autoPict="0">
                <anchor moveWithCells="1">
                  <from>
                    <xdr:col>4</xdr:col>
                    <xdr:colOff>19050</xdr:colOff>
                    <xdr:row>4</xdr:row>
                    <xdr:rowOff>47625</xdr:rowOff>
                  </from>
                  <to>
                    <xdr:col>4</xdr:col>
                    <xdr:colOff>342900</xdr:colOff>
                    <xdr:row>4</xdr:row>
                    <xdr:rowOff>257175</xdr:rowOff>
                  </to>
                </anchor>
              </controlPr>
            </control>
          </mc:Choice>
        </mc:AlternateContent>
        <mc:AlternateContent xmlns:mc="http://schemas.openxmlformats.org/markup-compatibility/2006">
          <mc:Choice Requires="x14">
            <control shapeId="1144" r:id="rId9" name="Group Box 120">
              <controlPr defaultSize="0" autoFill="0" autoPict="0">
                <anchor moveWithCells="1">
                  <from>
                    <xdr:col>3</xdr:col>
                    <xdr:colOff>9525</xdr:colOff>
                    <xdr:row>4</xdr:row>
                    <xdr:rowOff>9525</xdr:rowOff>
                  </from>
                  <to>
                    <xdr:col>5</xdr:col>
                    <xdr:colOff>0</xdr:colOff>
                    <xdr:row>4</xdr:row>
                    <xdr:rowOff>314325</xdr:rowOff>
                  </to>
                </anchor>
              </controlPr>
            </control>
          </mc:Choice>
        </mc:AlternateContent>
        <mc:AlternateContent xmlns:mc="http://schemas.openxmlformats.org/markup-compatibility/2006">
          <mc:Choice Requires="x14">
            <control shapeId="1145" r:id="rId10" name="Option Button 121">
              <controlPr locked="0" defaultSize="0" autoFill="0" autoLine="0" autoPict="0">
                <anchor moveWithCells="1">
                  <from>
                    <xdr:col>3</xdr:col>
                    <xdr:colOff>19050</xdr:colOff>
                    <xdr:row>6</xdr:row>
                    <xdr:rowOff>47625</xdr:rowOff>
                  </from>
                  <to>
                    <xdr:col>3</xdr:col>
                    <xdr:colOff>342900</xdr:colOff>
                    <xdr:row>6</xdr:row>
                    <xdr:rowOff>257175</xdr:rowOff>
                  </to>
                </anchor>
              </controlPr>
            </control>
          </mc:Choice>
        </mc:AlternateContent>
        <mc:AlternateContent xmlns:mc="http://schemas.openxmlformats.org/markup-compatibility/2006">
          <mc:Choice Requires="x14">
            <control shapeId="1146" r:id="rId11" name="Option Button 122">
              <controlPr defaultSize="0" autoFill="0" autoLine="0" autoPict="0">
                <anchor moveWithCells="1">
                  <from>
                    <xdr:col>4</xdr:col>
                    <xdr:colOff>19050</xdr:colOff>
                    <xdr:row>6</xdr:row>
                    <xdr:rowOff>47625</xdr:rowOff>
                  </from>
                  <to>
                    <xdr:col>4</xdr:col>
                    <xdr:colOff>342900</xdr:colOff>
                    <xdr:row>6</xdr:row>
                    <xdr:rowOff>257175</xdr:rowOff>
                  </to>
                </anchor>
              </controlPr>
            </control>
          </mc:Choice>
        </mc:AlternateContent>
        <mc:AlternateContent xmlns:mc="http://schemas.openxmlformats.org/markup-compatibility/2006">
          <mc:Choice Requires="x14">
            <control shapeId="1147" r:id="rId12" name="Group Box 123">
              <controlPr defaultSize="0" autoFill="0" autoPict="0">
                <anchor moveWithCells="1">
                  <from>
                    <xdr:col>3</xdr:col>
                    <xdr:colOff>9525</xdr:colOff>
                    <xdr:row>6</xdr:row>
                    <xdr:rowOff>9525</xdr:rowOff>
                  </from>
                  <to>
                    <xdr:col>5</xdr:col>
                    <xdr:colOff>0</xdr:colOff>
                    <xdr:row>6</xdr:row>
                    <xdr:rowOff>314325</xdr:rowOff>
                  </to>
                </anchor>
              </controlPr>
            </control>
          </mc:Choice>
        </mc:AlternateContent>
        <mc:AlternateContent xmlns:mc="http://schemas.openxmlformats.org/markup-compatibility/2006">
          <mc:Choice Requires="x14">
            <control shapeId="1148" r:id="rId13" name="Option Button 124">
              <controlPr locked="0" defaultSize="0" autoFill="0" autoLine="0" autoPict="0">
                <anchor moveWithCells="1">
                  <from>
                    <xdr:col>3</xdr:col>
                    <xdr:colOff>19050</xdr:colOff>
                    <xdr:row>7</xdr:row>
                    <xdr:rowOff>66675</xdr:rowOff>
                  </from>
                  <to>
                    <xdr:col>3</xdr:col>
                    <xdr:colOff>342900</xdr:colOff>
                    <xdr:row>7</xdr:row>
                    <xdr:rowOff>295275</xdr:rowOff>
                  </to>
                </anchor>
              </controlPr>
            </control>
          </mc:Choice>
        </mc:AlternateContent>
        <mc:AlternateContent xmlns:mc="http://schemas.openxmlformats.org/markup-compatibility/2006">
          <mc:Choice Requires="x14">
            <control shapeId="1149" r:id="rId14" name="Option Button 125">
              <controlPr defaultSize="0" autoFill="0" autoLine="0" autoPict="0">
                <anchor moveWithCells="1">
                  <from>
                    <xdr:col>4</xdr:col>
                    <xdr:colOff>19050</xdr:colOff>
                    <xdr:row>7</xdr:row>
                    <xdr:rowOff>66675</xdr:rowOff>
                  </from>
                  <to>
                    <xdr:col>4</xdr:col>
                    <xdr:colOff>342900</xdr:colOff>
                    <xdr:row>7</xdr:row>
                    <xdr:rowOff>295275</xdr:rowOff>
                  </to>
                </anchor>
              </controlPr>
            </control>
          </mc:Choice>
        </mc:AlternateContent>
        <mc:AlternateContent xmlns:mc="http://schemas.openxmlformats.org/markup-compatibility/2006">
          <mc:Choice Requires="x14">
            <control shapeId="1150" r:id="rId15" name="Group Box 126">
              <controlPr defaultSize="0" autoFill="0" autoPict="0">
                <anchor moveWithCells="1">
                  <from>
                    <xdr:col>3</xdr:col>
                    <xdr:colOff>9525</xdr:colOff>
                    <xdr:row>7</xdr:row>
                    <xdr:rowOff>28575</xdr:rowOff>
                  </from>
                  <to>
                    <xdr:col>5</xdr:col>
                    <xdr:colOff>0</xdr:colOff>
                    <xdr:row>7</xdr:row>
                    <xdr:rowOff>333375</xdr:rowOff>
                  </to>
                </anchor>
              </controlPr>
            </control>
          </mc:Choice>
        </mc:AlternateContent>
        <mc:AlternateContent xmlns:mc="http://schemas.openxmlformats.org/markup-compatibility/2006">
          <mc:Choice Requires="x14">
            <control shapeId="1151" r:id="rId16" name="Option Button 127">
              <controlPr locked="0" defaultSize="0" autoFill="0" autoLine="0" autoPict="0">
                <anchor moveWithCells="1">
                  <from>
                    <xdr:col>3</xdr:col>
                    <xdr:colOff>19050</xdr:colOff>
                    <xdr:row>8</xdr:row>
                    <xdr:rowOff>47625</xdr:rowOff>
                  </from>
                  <to>
                    <xdr:col>3</xdr:col>
                    <xdr:colOff>342900</xdr:colOff>
                    <xdr:row>8</xdr:row>
                    <xdr:rowOff>276225</xdr:rowOff>
                  </to>
                </anchor>
              </controlPr>
            </control>
          </mc:Choice>
        </mc:AlternateContent>
        <mc:AlternateContent xmlns:mc="http://schemas.openxmlformats.org/markup-compatibility/2006">
          <mc:Choice Requires="x14">
            <control shapeId="1152" r:id="rId17" name="Option Button 128">
              <controlPr defaultSize="0" autoFill="0" autoLine="0" autoPict="0">
                <anchor moveWithCells="1">
                  <from>
                    <xdr:col>4</xdr:col>
                    <xdr:colOff>19050</xdr:colOff>
                    <xdr:row>8</xdr:row>
                    <xdr:rowOff>47625</xdr:rowOff>
                  </from>
                  <to>
                    <xdr:col>4</xdr:col>
                    <xdr:colOff>342900</xdr:colOff>
                    <xdr:row>8</xdr:row>
                    <xdr:rowOff>276225</xdr:rowOff>
                  </to>
                </anchor>
              </controlPr>
            </control>
          </mc:Choice>
        </mc:AlternateContent>
        <mc:AlternateContent xmlns:mc="http://schemas.openxmlformats.org/markup-compatibility/2006">
          <mc:Choice Requires="x14">
            <control shapeId="1153" r:id="rId18" name="Group Box 129">
              <controlPr defaultSize="0" autoFill="0" autoPict="0">
                <anchor moveWithCells="1">
                  <from>
                    <xdr:col>3</xdr:col>
                    <xdr:colOff>9525</xdr:colOff>
                    <xdr:row>8</xdr:row>
                    <xdr:rowOff>9525</xdr:rowOff>
                  </from>
                  <to>
                    <xdr:col>5</xdr:col>
                    <xdr:colOff>0</xdr:colOff>
                    <xdr:row>8</xdr:row>
                    <xdr:rowOff>314325</xdr:rowOff>
                  </to>
                </anchor>
              </controlPr>
            </control>
          </mc:Choice>
        </mc:AlternateContent>
        <mc:AlternateContent xmlns:mc="http://schemas.openxmlformats.org/markup-compatibility/2006">
          <mc:Choice Requires="x14">
            <control shapeId="1154" r:id="rId19" name="Option Button 130">
              <controlPr locked="0" defaultSize="0" autoFill="0" autoLine="0" autoPict="0">
                <anchor moveWithCells="1">
                  <from>
                    <xdr:col>3</xdr:col>
                    <xdr:colOff>19050</xdr:colOff>
                    <xdr:row>10</xdr:row>
                    <xdr:rowOff>47625</xdr:rowOff>
                  </from>
                  <to>
                    <xdr:col>3</xdr:col>
                    <xdr:colOff>342900</xdr:colOff>
                    <xdr:row>10</xdr:row>
                    <xdr:rowOff>276225</xdr:rowOff>
                  </to>
                </anchor>
              </controlPr>
            </control>
          </mc:Choice>
        </mc:AlternateContent>
        <mc:AlternateContent xmlns:mc="http://schemas.openxmlformats.org/markup-compatibility/2006">
          <mc:Choice Requires="x14">
            <control shapeId="1155" r:id="rId20" name="Option Button 131">
              <controlPr defaultSize="0" autoFill="0" autoLine="0" autoPict="0">
                <anchor moveWithCells="1">
                  <from>
                    <xdr:col>4</xdr:col>
                    <xdr:colOff>19050</xdr:colOff>
                    <xdr:row>10</xdr:row>
                    <xdr:rowOff>47625</xdr:rowOff>
                  </from>
                  <to>
                    <xdr:col>4</xdr:col>
                    <xdr:colOff>342900</xdr:colOff>
                    <xdr:row>10</xdr:row>
                    <xdr:rowOff>276225</xdr:rowOff>
                  </to>
                </anchor>
              </controlPr>
            </control>
          </mc:Choice>
        </mc:AlternateContent>
        <mc:AlternateContent xmlns:mc="http://schemas.openxmlformats.org/markup-compatibility/2006">
          <mc:Choice Requires="x14">
            <control shapeId="1156" r:id="rId21" name="Group Box 132">
              <controlPr defaultSize="0" autoFill="0" autoPict="0">
                <anchor moveWithCells="1">
                  <from>
                    <xdr:col>3</xdr:col>
                    <xdr:colOff>9525</xdr:colOff>
                    <xdr:row>10</xdr:row>
                    <xdr:rowOff>9525</xdr:rowOff>
                  </from>
                  <to>
                    <xdr:col>5</xdr:col>
                    <xdr:colOff>0</xdr:colOff>
                    <xdr:row>10</xdr:row>
                    <xdr:rowOff>314325</xdr:rowOff>
                  </to>
                </anchor>
              </controlPr>
            </control>
          </mc:Choice>
        </mc:AlternateContent>
        <mc:AlternateContent xmlns:mc="http://schemas.openxmlformats.org/markup-compatibility/2006">
          <mc:Choice Requires="x14">
            <control shapeId="1157" r:id="rId22" name="Option Button 133">
              <controlPr locked="0" defaultSize="0" autoFill="0" autoLine="0" autoPict="0">
                <anchor moveWithCells="1">
                  <from>
                    <xdr:col>3</xdr:col>
                    <xdr:colOff>19050</xdr:colOff>
                    <xdr:row>11</xdr:row>
                    <xdr:rowOff>47625</xdr:rowOff>
                  </from>
                  <to>
                    <xdr:col>3</xdr:col>
                    <xdr:colOff>342900</xdr:colOff>
                    <xdr:row>11</xdr:row>
                    <xdr:rowOff>276225</xdr:rowOff>
                  </to>
                </anchor>
              </controlPr>
            </control>
          </mc:Choice>
        </mc:AlternateContent>
        <mc:AlternateContent xmlns:mc="http://schemas.openxmlformats.org/markup-compatibility/2006">
          <mc:Choice Requires="x14">
            <control shapeId="1158" r:id="rId23" name="Option Button 134">
              <controlPr defaultSize="0" autoFill="0" autoLine="0" autoPict="0">
                <anchor moveWithCells="1">
                  <from>
                    <xdr:col>4</xdr:col>
                    <xdr:colOff>19050</xdr:colOff>
                    <xdr:row>11</xdr:row>
                    <xdr:rowOff>47625</xdr:rowOff>
                  </from>
                  <to>
                    <xdr:col>4</xdr:col>
                    <xdr:colOff>342900</xdr:colOff>
                    <xdr:row>11</xdr:row>
                    <xdr:rowOff>276225</xdr:rowOff>
                  </to>
                </anchor>
              </controlPr>
            </control>
          </mc:Choice>
        </mc:AlternateContent>
        <mc:AlternateContent xmlns:mc="http://schemas.openxmlformats.org/markup-compatibility/2006">
          <mc:Choice Requires="x14">
            <control shapeId="1159" r:id="rId24" name="Group Box 135">
              <controlPr defaultSize="0" autoFill="0" autoPict="0">
                <anchor moveWithCells="1">
                  <from>
                    <xdr:col>3</xdr:col>
                    <xdr:colOff>9525</xdr:colOff>
                    <xdr:row>11</xdr:row>
                    <xdr:rowOff>9525</xdr:rowOff>
                  </from>
                  <to>
                    <xdr:col>5</xdr:col>
                    <xdr:colOff>0</xdr:colOff>
                    <xdr:row>11</xdr:row>
                    <xdr:rowOff>304800</xdr:rowOff>
                  </to>
                </anchor>
              </controlPr>
            </control>
          </mc:Choice>
        </mc:AlternateContent>
        <mc:AlternateContent xmlns:mc="http://schemas.openxmlformats.org/markup-compatibility/2006">
          <mc:Choice Requires="x14">
            <control shapeId="1160" r:id="rId25" name="Option Button 136">
              <controlPr locked="0" defaultSize="0" autoFill="0" autoLine="0" autoPict="0">
                <anchor moveWithCells="1">
                  <from>
                    <xdr:col>3</xdr:col>
                    <xdr:colOff>19050</xdr:colOff>
                    <xdr:row>12</xdr:row>
                    <xdr:rowOff>47625</xdr:rowOff>
                  </from>
                  <to>
                    <xdr:col>3</xdr:col>
                    <xdr:colOff>342900</xdr:colOff>
                    <xdr:row>12</xdr:row>
                    <xdr:rowOff>304800</xdr:rowOff>
                  </to>
                </anchor>
              </controlPr>
            </control>
          </mc:Choice>
        </mc:AlternateContent>
        <mc:AlternateContent xmlns:mc="http://schemas.openxmlformats.org/markup-compatibility/2006">
          <mc:Choice Requires="x14">
            <control shapeId="1161" r:id="rId26" name="Option Button 137">
              <controlPr defaultSize="0" autoFill="0" autoLine="0" autoPict="0">
                <anchor moveWithCells="1">
                  <from>
                    <xdr:col>4</xdr:col>
                    <xdr:colOff>19050</xdr:colOff>
                    <xdr:row>12</xdr:row>
                    <xdr:rowOff>47625</xdr:rowOff>
                  </from>
                  <to>
                    <xdr:col>4</xdr:col>
                    <xdr:colOff>342900</xdr:colOff>
                    <xdr:row>12</xdr:row>
                    <xdr:rowOff>304800</xdr:rowOff>
                  </to>
                </anchor>
              </controlPr>
            </control>
          </mc:Choice>
        </mc:AlternateContent>
        <mc:AlternateContent xmlns:mc="http://schemas.openxmlformats.org/markup-compatibility/2006">
          <mc:Choice Requires="x14">
            <control shapeId="1162" r:id="rId27" name="Group Box 138">
              <controlPr defaultSize="0" autoFill="0" autoPict="0">
                <anchor moveWithCells="1">
                  <from>
                    <xdr:col>3</xdr:col>
                    <xdr:colOff>9525</xdr:colOff>
                    <xdr:row>12</xdr:row>
                    <xdr:rowOff>9525</xdr:rowOff>
                  </from>
                  <to>
                    <xdr:col>5</xdr:col>
                    <xdr:colOff>0</xdr:colOff>
                    <xdr:row>12</xdr:row>
                    <xdr:rowOff>304800</xdr:rowOff>
                  </to>
                </anchor>
              </controlPr>
            </control>
          </mc:Choice>
        </mc:AlternateContent>
        <mc:AlternateContent xmlns:mc="http://schemas.openxmlformats.org/markup-compatibility/2006">
          <mc:Choice Requires="x14">
            <control shapeId="1163" r:id="rId28" name="Option Button 139">
              <controlPr locked="0" defaultSize="0" autoFill="0" autoLine="0" autoPict="0">
                <anchor moveWithCells="1">
                  <from>
                    <xdr:col>3</xdr:col>
                    <xdr:colOff>19050</xdr:colOff>
                    <xdr:row>13</xdr:row>
                    <xdr:rowOff>66675</xdr:rowOff>
                  </from>
                  <to>
                    <xdr:col>3</xdr:col>
                    <xdr:colOff>342900</xdr:colOff>
                    <xdr:row>13</xdr:row>
                    <xdr:rowOff>295275</xdr:rowOff>
                  </to>
                </anchor>
              </controlPr>
            </control>
          </mc:Choice>
        </mc:AlternateContent>
        <mc:AlternateContent xmlns:mc="http://schemas.openxmlformats.org/markup-compatibility/2006">
          <mc:Choice Requires="x14">
            <control shapeId="1164" r:id="rId29" name="Option Button 140">
              <controlPr defaultSize="0" autoFill="0" autoLine="0" autoPict="0">
                <anchor moveWithCells="1">
                  <from>
                    <xdr:col>4</xdr:col>
                    <xdr:colOff>19050</xdr:colOff>
                    <xdr:row>13</xdr:row>
                    <xdr:rowOff>66675</xdr:rowOff>
                  </from>
                  <to>
                    <xdr:col>4</xdr:col>
                    <xdr:colOff>342900</xdr:colOff>
                    <xdr:row>13</xdr:row>
                    <xdr:rowOff>295275</xdr:rowOff>
                  </to>
                </anchor>
              </controlPr>
            </control>
          </mc:Choice>
        </mc:AlternateContent>
        <mc:AlternateContent xmlns:mc="http://schemas.openxmlformats.org/markup-compatibility/2006">
          <mc:Choice Requires="x14">
            <control shapeId="1165" r:id="rId30" name="Group Box 141">
              <controlPr defaultSize="0" autoFill="0" autoPict="0">
                <anchor moveWithCells="1">
                  <from>
                    <xdr:col>3</xdr:col>
                    <xdr:colOff>9525</xdr:colOff>
                    <xdr:row>13</xdr:row>
                    <xdr:rowOff>28575</xdr:rowOff>
                  </from>
                  <to>
                    <xdr:col>5</xdr:col>
                    <xdr:colOff>0</xdr:colOff>
                    <xdr:row>13</xdr:row>
                    <xdr:rowOff>333375</xdr:rowOff>
                  </to>
                </anchor>
              </controlPr>
            </control>
          </mc:Choice>
        </mc:AlternateContent>
        <mc:AlternateContent xmlns:mc="http://schemas.openxmlformats.org/markup-compatibility/2006">
          <mc:Choice Requires="x14">
            <control shapeId="1166" r:id="rId31" name="Option Button 142">
              <controlPr locked="0" defaultSize="0" autoFill="0" autoLine="0" autoPict="0">
                <anchor moveWithCells="1">
                  <from>
                    <xdr:col>3</xdr:col>
                    <xdr:colOff>19050</xdr:colOff>
                    <xdr:row>14</xdr:row>
                    <xdr:rowOff>66675</xdr:rowOff>
                  </from>
                  <to>
                    <xdr:col>3</xdr:col>
                    <xdr:colOff>342900</xdr:colOff>
                    <xdr:row>14</xdr:row>
                    <xdr:rowOff>295275</xdr:rowOff>
                  </to>
                </anchor>
              </controlPr>
            </control>
          </mc:Choice>
        </mc:AlternateContent>
        <mc:AlternateContent xmlns:mc="http://schemas.openxmlformats.org/markup-compatibility/2006">
          <mc:Choice Requires="x14">
            <control shapeId="1167" r:id="rId32" name="Option Button 143">
              <controlPr defaultSize="0" autoFill="0" autoLine="0" autoPict="0">
                <anchor moveWithCells="1">
                  <from>
                    <xdr:col>4</xdr:col>
                    <xdr:colOff>19050</xdr:colOff>
                    <xdr:row>14</xdr:row>
                    <xdr:rowOff>66675</xdr:rowOff>
                  </from>
                  <to>
                    <xdr:col>4</xdr:col>
                    <xdr:colOff>342900</xdr:colOff>
                    <xdr:row>14</xdr:row>
                    <xdr:rowOff>295275</xdr:rowOff>
                  </to>
                </anchor>
              </controlPr>
            </control>
          </mc:Choice>
        </mc:AlternateContent>
        <mc:AlternateContent xmlns:mc="http://schemas.openxmlformats.org/markup-compatibility/2006">
          <mc:Choice Requires="x14">
            <control shapeId="1168" r:id="rId33" name="Group Box 144">
              <controlPr defaultSize="0" autoFill="0" autoPict="0">
                <anchor moveWithCells="1">
                  <from>
                    <xdr:col>3</xdr:col>
                    <xdr:colOff>9525</xdr:colOff>
                    <xdr:row>14</xdr:row>
                    <xdr:rowOff>28575</xdr:rowOff>
                  </from>
                  <to>
                    <xdr:col>5</xdr:col>
                    <xdr:colOff>0</xdr:colOff>
                    <xdr:row>14</xdr:row>
                    <xdr:rowOff>333375</xdr:rowOff>
                  </to>
                </anchor>
              </controlPr>
            </control>
          </mc:Choice>
        </mc:AlternateContent>
        <mc:AlternateContent xmlns:mc="http://schemas.openxmlformats.org/markup-compatibility/2006">
          <mc:Choice Requires="x14">
            <control shapeId="1169" r:id="rId34" name="Option Button 145">
              <controlPr locked="0" defaultSize="0" autoFill="0" autoLine="0" autoPict="0">
                <anchor moveWithCells="1">
                  <from>
                    <xdr:col>3</xdr:col>
                    <xdr:colOff>19050</xdr:colOff>
                    <xdr:row>15</xdr:row>
                    <xdr:rowOff>85725</xdr:rowOff>
                  </from>
                  <to>
                    <xdr:col>3</xdr:col>
                    <xdr:colOff>342900</xdr:colOff>
                    <xdr:row>15</xdr:row>
                    <xdr:rowOff>314325</xdr:rowOff>
                  </to>
                </anchor>
              </controlPr>
            </control>
          </mc:Choice>
        </mc:AlternateContent>
        <mc:AlternateContent xmlns:mc="http://schemas.openxmlformats.org/markup-compatibility/2006">
          <mc:Choice Requires="x14">
            <control shapeId="1170" r:id="rId35" name="Option Button 146">
              <controlPr defaultSize="0" autoFill="0" autoLine="0" autoPict="0">
                <anchor moveWithCells="1">
                  <from>
                    <xdr:col>4</xdr:col>
                    <xdr:colOff>19050</xdr:colOff>
                    <xdr:row>15</xdr:row>
                    <xdr:rowOff>85725</xdr:rowOff>
                  </from>
                  <to>
                    <xdr:col>4</xdr:col>
                    <xdr:colOff>342900</xdr:colOff>
                    <xdr:row>15</xdr:row>
                    <xdr:rowOff>314325</xdr:rowOff>
                  </to>
                </anchor>
              </controlPr>
            </control>
          </mc:Choice>
        </mc:AlternateContent>
        <mc:AlternateContent xmlns:mc="http://schemas.openxmlformats.org/markup-compatibility/2006">
          <mc:Choice Requires="x14">
            <control shapeId="1171" r:id="rId36" name="Group Box 147">
              <controlPr defaultSize="0" autoFill="0" autoPict="0">
                <anchor moveWithCells="1">
                  <from>
                    <xdr:col>3</xdr:col>
                    <xdr:colOff>9525</xdr:colOff>
                    <xdr:row>15</xdr:row>
                    <xdr:rowOff>47625</xdr:rowOff>
                  </from>
                  <to>
                    <xdr:col>5</xdr:col>
                    <xdr:colOff>0</xdr:colOff>
                    <xdr:row>15</xdr:row>
                    <xdr:rowOff>352425</xdr:rowOff>
                  </to>
                </anchor>
              </controlPr>
            </control>
          </mc:Choice>
        </mc:AlternateContent>
        <mc:AlternateContent xmlns:mc="http://schemas.openxmlformats.org/markup-compatibility/2006">
          <mc:Choice Requires="x14">
            <control shapeId="1172" r:id="rId37" name="Option Button 148">
              <controlPr locked="0" defaultSize="0" autoFill="0" autoLine="0" autoPict="0">
                <anchor moveWithCells="1">
                  <from>
                    <xdr:col>3</xdr:col>
                    <xdr:colOff>19050</xdr:colOff>
                    <xdr:row>16</xdr:row>
                    <xdr:rowOff>85725</xdr:rowOff>
                  </from>
                  <to>
                    <xdr:col>3</xdr:col>
                    <xdr:colOff>342900</xdr:colOff>
                    <xdr:row>16</xdr:row>
                    <xdr:rowOff>314325</xdr:rowOff>
                  </to>
                </anchor>
              </controlPr>
            </control>
          </mc:Choice>
        </mc:AlternateContent>
        <mc:AlternateContent xmlns:mc="http://schemas.openxmlformats.org/markup-compatibility/2006">
          <mc:Choice Requires="x14">
            <control shapeId="1173" r:id="rId38" name="Option Button 149">
              <controlPr defaultSize="0" autoFill="0" autoLine="0" autoPict="0">
                <anchor moveWithCells="1">
                  <from>
                    <xdr:col>4</xdr:col>
                    <xdr:colOff>19050</xdr:colOff>
                    <xdr:row>16</xdr:row>
                    <xdr:rowOff>85725</xdr:rowOff>
                  </from>
                  <to>
                    <xdr:col>4</xdr:col>
                    <xdr:colOff>342900</xdr:colOff>
                    <xdr:row>16</xdr:row>
                    <xdr:rowOff>314325</xdr:rowOff>
                  </to>
                </anchor>
              </controlPr>
            </control>
          </mc:Choice>
        </mc:AlternateContent>
        <mc:AlternateContent xmlns:mc="http://schemas.openxmlformats.org/markup-compatibility/2006">
          <mc:Choice Requires="x14">
            <control shapeId="1174" r:id="rId39" name="Group Box 150">
              <controlPr defaultSize="0" autoFill="0" autoPict="0">
                <anchor moveWithCells="1">
                  <from>
                    <xdr:col>3</xdr:col>
                    <xdr:colOff>9525</xdr:colOff>
                    <xdr:row>16</xdr:row>
                    <xdr:rowOff>47625</xdr:rowOff>
                  </from>
                  <to>
                    <xdr:col>5</xdr:col>
                    <xdr:colOff>0</xdr:colOff>
                    <xdr:row>16</xdr:row>
                    <xdr:rowOff>352425</xdr:rowOff>
                  </to>
                </anchor>
              </controlPr>
            </control>
          </mc:Choice>
        </mc:AlternateContent>
        <mc:AlternateContent xmlns:mc="http://schemas.openxmlformats.org/markup-compatibility/2006">
          <mc:Choice Requires="x14">
            <control shapeId="1175" r:id="rId40" name="Option Button 151">
              <controlPr locked="0" defaultSize="0" autoFill="0" autoLine="0" autoPict="0">
                <anchor moveWithCells="1">
                  <from>
                    <xdr:col>3</xdr:col>
                    <xdr:colOff>19050</xdr:colOff>
                    <xdr:row>17</xdr:row>
                    <xdr:rowOff>104775</xdr:rowOff>
                  </from>
                  <to>
                    <xdr:col>3</xdr:col>
                    <xdr:colOff>342900</xdr:colOff>
                    <xdr:row>17</xdr:row>
                    <xdr:rowOff>333375</xdr:rowOff>
                  </to>
                </anchor>
              </controlPr>
            </control>
          </mc:Choice>
        </mc:AlternateContent>
        <mc:AlternateContent xmlns:mc="http://schemas.openxmlformats.org/markup-compatibility/2006">
          <mc:Choice Requires="x14">
            <control shapeId="1176" r:id="rId41" name="Option Button 152">
              <controlPr defaultSize="0" autoFill="0" autoLine="0" autoPict="0">
                <anchor moveWithCells="1">
                  <from>
                    <xdr:col>4</xdr:col>
                    <xdr:colOff>19050</xdr:colOff>
                    <xdr:row>17</xdr:row>
                    <xdr:rowOff>104775</xdr:rowOff>
                  </from>
                  <to>
                    <xdr:col>4</xdr:col>
                    <xdr:colOff>342900</xdr:colOff>
                    <xdr:row>17</xdr:row>
                    <xdr:rowOff>333375</xdr:rowOff>
                  </to>
                </anchor>
              </controlPr>
            </control>
          </mc:Choice>
        </mc:AlternateContent>
        <mc:AlternateContent xmlns:mc="http://schemas.openxmlformats.org/markup-compatibility/2006">
          <mc:Choice Requires="x14">
            <control shapeId="1177" r:id="rId42" name="Group Box 153">
              <controlPr defaultSize="0" autoFill="0" autoPict="0">
                <anchor moveWithCells="1">
                  <from>
                    <xdr:col>3</xdr:col>
                    <xdr:colOff>9525</xdr:colOff>
                    <xdr:row>17</xdr:row>
                    <xdr:rowOff>66675</xdr:rowOff>
                  </from>
                  <to>
                    <xdr:col>5</xdr:col>
                    <xdr:colOff>0</xdr:colOff>
                    <xdr:row>17</xdr:row>
                    <xdr:rowOff>361950</xdr:rowOff>
                  </to>
                </anchor>
              </controlPr>
            </control>
          </mc:Choice>
        </mc:AlternateContent>
        <mc:AlternateContent xmlns:mc="http://schemas.openxmlformats.org/markup-compatibility/2006">
          <mc:Choice Requires="x14">
            <control shapeId="1178" r:id="rId43" name="Option Button 154">
              <controlPr locked="0" defaultSize="0" autoFill="0" autoLine="0" autoPict="0">
                <anchor moveWithCells="1">
                  <from>
                    <xdr:col>3</xdr:col>
                    <xdr:colOff>19050</xdr:colOff>
                    <xdr:row>18</xdr:row>
                    <xdr:rowOff>104775</xdr:rowOff>
                  </from>
                  <to>
                    <xdr:col>3</xdr:col>
                    <xdr:colOff>342900</xdr:colOff>
                    <xdr:row>18</xdr:row>
                    <xdr:rowOff>333375</xdr:rowOff>
                  </to>
                </anchor>
              </controlPr>
            </control>
          </mc:Choice>
        </mc:AlternateContent>
        <mc:AlternateContent xmlns:mc="http://schemas.openxmlformats.org/markup-compatibility/2006">
          <mc:Choice Requires="x14">
            <control shapeId="1179" r:id="rId44" name="Option Button 155">
              <controlPr defaultSize="0" autoFill="0" autoLine="0" autoPict="0">
                <anchor moveWithCells="1">
                  <from>
                    <xdr:col>4</xdr:col>
                    <xdr:colOff>19050</xdr:colOff>
                    <xdr:row>18</xdr:row>
                    <xdr:rowOff>104775</xdr:rowOff>
                  </from>
                  <to>
                    <xdr:col>4</xdr:col>
                    <xdr:colOff>342900</xdr:colOff>
                    <xdr:row>18</xdr:row>
                    <xdr:rowOff>333375</xdr:rowOff>
                  </to>
                </anchor>
              </controlPr>
            </control>
          </mc:Choice>
        </mc:AlternateContent>
        <mc:AlternateContent xmlns:mc="http://schemas.openxmlformats.org/markup-compatibility/2006">
          <mc:Choice Requires="x14">
            <control shapeId="1180" r:id="rId45" name="Group Box 156">
              <controlPr defaultSize="0" autoFill="0" autoPict="0">
                <anchor moveWithCells="1">
                  <from>
                    <xdr:col>3</xdr:col>
                    <xdr:colOff>9525</xdr:colOff>
                    <xdr:row>18</xdr:row>
                    <xdr:rowOff>66675</xdr:rowOff>
                  </from>
                  <to>
                    <xdr:col>5</xdr:col>
                    <xdr:colOff>0</xdr:colOff>
                    <xdr:row>18</xdr:row>
                    <xdr:rowOff>371475</xdr:rowOff>
                  </to>
                </anchor>
              </controlPr>
            </control>
          </mc:Choice>
        </mc:AlternateContent>
        <mc:AlternateContent xmlns:mc="http://schemas.openxmlformats.org/markup-compatibility/2006">
          <mc:Choice Requires="x14">
            <control shapeId="1181" r:id="rId46" name="Option Button 157">
              <controlPr locked="0" defaultSize="0" autoFill="0" autoLine="0" autoPict="0">
                <anchor moveWithCells="1">
                  <from>
                    <xdr:col>3</xdr:col>
                    <xdr:colOff>19050</xdr:colOff>
                    <xdr:row>19</xdr:row>
                    <xdr:rowOff>104775</xdr:rowOff>
                  </from>
                  <to>
                    <xdr:col>3</xdr:col>
                    <xdr:colOff>342900</xdr:colOff>
                    <xdr:row>19</xdr:row>
                    <xdr:rowOff>333375</xdr:rowOff>
                  </to>
                </anchor>
              </controlPr>
            </control>
          </mc:Choice>
        </mc:AlternateContent>
        <mc:AlternateContent xmlns:mc="http://schemas.openxmlformats.org/markup-compatibility/2006">
          <mc:Choice Requires="x14">
            <control shapeId="1182" r:id="rId47" name="Option Button 158">
              <controlPr defaultSize="0" autoFill="0" autoLine="0" autoPict="0">
                <anchor moveWithCells="1">
                  <from>
                    <xdr:col>4</xdr:col>
                    <xdr:colOff>19050</xdr:colOff>
                    <xdr:row>19</xdr:row>
                    <xdr:rowOff>104775</xdr:rowOff>
                  </from>
                  <to>
                    <xdr:col>4</xdr:col>
                    <xdr:colOff>342900</xdr:colOff>
                    <xdr:row>19</xdr:row>
                    <xdr:rowOff>333375</xdr:rowOff>
                  </to>
                </anchor>
              </controlPr>
            </control>
          </mc:Choice>
        </mc:AlternateContent>
        <mc:AlternateContent xmlns:mc="http://schemas.openxmlformats.org/markup-compatibility/2006">
          <mc:Choice Requires="x14">
            <control shapeId="1183" r:id="rId48" name="Group Box 159">
              <controlPr defaultSize="0" autoFill="0" autoPict="0">
                <anchor moveWithCells="1">
                  <from>
                    <xdr:col>3</xdr:col>
                    <xdr:colOff>9525</xdr:colOff>
                    <xdr:row>19</xdr:row>
                    <xdr:rowOff>66675</xdr:rowOff>
                  </from>
                  <to>
                    <xdr:col>5</xdr:col>
                    <xdr:colOff>0</xdr:colOff>
                    <xdr:row>19</xdr:row>
                    <xdr:rowOff>371475</xdr:rowOff>
                  </to>
                </anchor>
              </controlPr>
            </control>
          </mc:Choice>
        </mc:AlternateContent>
        <mc:AlternateContent xmlns:mc="http://schemas.openxmlformats.org/markup-compatibility/2006">
          <mc:Choice Requires="x14">
            <control shapeId="1184" r:id="rId49" name="Option Button 160">
              <controlPr locked="0" defaultSize="0" autoFill="0" autoLine="0" autoPict="0">
                <anchor moveWithCells="1">
                  <from>
                    <xdr:col>3</xdr:col>
                    <xdr:colOff>19050</xdr:colOff>
                    <xdr:row>20</xdr:row>
                    <xdr:rowOff>104775</xdr:rowOff>
                  </from>
                  <to>
                    <xdr:col>3</xdr:col>
                    <xdr:colOff>342900</xdr:colOff>
                    <xdr:row>20</xdr:row>
                    <xdr:rowOff>333375</xdr:rowOff>
                  </to>
                </anchor>
              </controlPr>
            </control>
          </mc:Choice>
        </mc:AlternateContent>
        <mc:AlternateContent xmlns:mc="http://schemas.openxmlformats.org/markup-compatibility/2006">
          <mc:Choice Requires="x14">
            <control shapeId="1185" r:id="rId50" name="Option Button 161">
              <controlPr defaultSize="0" autoFill="0" autoLine="0" autoPict="0">
                <anchor moveWithCells="1">
                  <from>
                    <xdr:col>4</xdr:col>
                    <xdr:colOff>19050</xdr:colOff>
                    <xdr:row>20</xdr:row>
                    <xdr:rowOff>104775</xdr:rowOff>
                  </from>
                  <to>
                    <xdr:col>4</xdr:col>
                    <xdr:colOff>342900</xdr:colOff>
                    <xdr:row>20</xdr:row>
                    <xdr:rowOff>333375</xdr:rowOff>
                  </to>
                </anchor>
              </controlPr>
            </control>
          </mc:Choice>
        </mc:AlternateContent>
        <mc:AlternateContent xmlns:mc="http://schemas.openxmlformats.org/markup-compatibility/2006">
          <mc:Choice Requires="x14">
            <control shapeId="1186" r:id="rId51" name="Group Box 162">
              <controlPr defaultSize="0" autoFill="0" autoPict="0">
                <anchor moveWithCells="1">
                  <from>
                    <xdr:col>3</xdr:col>
                    <xdr:colOff>9525</xdr:colOff>
                    <xdr:row>20</xdr:row>
                    <xdr:rowOff>66675</xdr:rowOff>
                  </from>
                  <to>
                    <xdr:col>5</xdr:col>
                    <xdr:colOff>0</xdr:colOff>
                    <xdr:row>20</xdr:row>
                    <xdr:rowOff>371475</xdr:rowOff>
                  </to>
                </anchor>
              </controlPr>
            </control>
          </mc:Choice>
        </mc:AlternateContent>
        <mc:AlternateContent xmlns:mc="http://schemas.openxmlformats.org/markup-compatibility/2006">
          <mc:Choice Requires="x14">
            <control shapeId="1187" r:id="rId52" name="Option Button 163">
              <controlPr locked="0" defaultSize="0" autoFill="0" autoLine="0" autoPict="0">
                <anchor moveWithCells="1">
                  <from>
                    <xdr:col>3</xdr:col>
                    <xdr:colOff>19050</xdr:colOff>
                    <xdr:row>21</xdr:row>
                    <xdr:rowOff>104775</xdr:rowOff>
                  </from>
                  <to>
                    <xdr:col>3</xdr:col>
                    <xdr:colOff>342900</xdr:colOff>
                    <xdr:row>21</xdr:row>
                    <xdr:rowOff>333375</xdr:rowOff>
                  </to>
                </anchor>
              </controlPr>
            </control>
          </mc:Choice>
        </mc:AlternateContent>
        <mc:AlternateContent xmlns:mc="http://schemas.openxmlformats.org/markup-compatibility/2006">
          <mc:Choice Requires="x14">
            <control shapeId="1188" r:id="rId53" name="Option Button 164">
              <controlPr defaultSize="0" autoFill="0" autoLine="0" autoPict="0">
                <anchor moveWithCells="1">
                  <from>
                    <xdr:col>4</xdr:col>
                    <xdr:colOff>19050</xdr:colOff>
                    <xdr:row>21</xdr:row>
                    <xdr:rowOff>104775</xdr:rowOff>
                  </from>
                  <to>
                    <xdr:col>4</xdr:col>
                    <xdr:colOff>342900</xdr:colOff>
                    <xdr:row>21</xdr:row>
                    <xdr:rowOff>333375</xdr:rowOff>
                  </to>
                </anchor>
              </controlPr>
            </control>
          </mc:Choice>
        </mc:AlternateContent>
        <mc:AlternateContent xmlns:mc="http://schemas.openxmlformats.org/markup-compatibility/2006">
          <mc:Choice Requires="x14">
            <control shapeId="1189" r:id="rId54" name="Group Box 165">
              <controlPr defaultSize="0" autoFill="0" autoPict="0">
                <anchor moveWithCells="1">
                  <from>
                    <xdr:col>3</xdr:col>
                    <xdr:colOff>9525</xdr:colOff>
                    <xdr:row>21</xdr:row>
                    <xdr:rowOff>66675</xdr:rowOff>
                  </from>
                  <to>
                    <xdr:col>5</xdr:col>
                    <xdr:colOff>0</xdr:colOff>
                    <xdr:row>21</xdr:row>
                    <xdr:rowOff>371475</xdr:rowOff>
                  </to>
                </anchor>
              </controlPr>
            </control>
          </mc:Choice>
        </mc:AlternateContent>
        <mc:AlternateContent xmlns:mc="http://schemas.openxmlformats.org/markup-compatibility/2006">
          <mc:Choice Requires="x14">
            <control shapeId="1190" r:id="rId55" name="Option Button 166">
              <controlPr locked="0" defaultSize="0" autoFill="0" autoLine="0" autoPict="0">
                <anchor moveWithCells="1">
                  <from>
                    <xdr:col>3</xdr:col>
                    <xdr:colOff>19050</xdr:colOff>
                    <xdr:row>23</xdr:row>
                    <xdr:rowOff>104775</xdr:rowOff>
                  </from>
                  <to>
                    <xdr:col>3</xdr:col>
                    <xdr:colOff>342900</xdr:colOff>
                    <xdr:row>23</xdr:row>
                    <xdr:rowOff>333375</xdr:rowOff>
                  </to>
                </anchor>
              </controlPr>
            </control>
          </mc:Choice>
        </mc:AlternateContent>
        <mc:AlternateContent xmlns:mc="http://schemas.openxmlformats.org/markup-compatibility/2006">
          <mc:Choice Requires="x14">
            <control shapeId="1191" r:id="rId56" name="Option Button 167">
              <controlPr defaultSize="0" autoFill="0" autoLine="0" autoPict="0">
                <anchor moveWithCells="1">
                  <from>
                    <xdr:col>4</xdr:col>
                    <xdr:colOff>19050</xdr:colOff>
                    <xdr:row>23</xdr:row>
                    <xdr:rowOff>104775</xdr:rowOff>
                  </from>
                  <to>
                    <xdr:col>4</xdr:col>
                    <xdr:colOff>342900</xdr:colOff>
                    <xdr:row>23</xdr:row>
                    <xdr:rowOff>333375</xdr:rowOff>
                  </to>
                </anchor>
              </controlPr>
            </control>
          </mc:Choice>
        </mc:AlternateContent>
        <mc:AlternateContent xmlns:mc="http://schemas.openxmlformats.org/markup-compatibility/2006">
          <mc:Choice Requires="x14">
            <control shapeId="1192" r:id="rId57" name="Group Box 168">
              <controlPr defaultSize="0" autoFill="0" autoPict="0">
                <anchor moveWithCells="1">
                  <from>
                    <xdr:col>3</xdr:col>
                    <xdr:colOff>9525</xdr:colOff>
                    <xdr:row>23</xdr:row>
                    <xdr:rowOff>66675</xdr:rowOff>
                  </from>
                  <to>
                    <xdr:col>5</xdr:col>
                    <xdr:colOff>0</xdr:colOff>
                    <xdr:row>23</xdr:row>
                    <xdr:rowOff>371475</xdr:rowOff>
                  </to>
                </anchor>
              </controlPr>
            </control>
          </mc:Choice>
        </mc:AlternateContent>
        <mc:AlternateContent xmlns:mc="http://schemas.openxmlformats.org/markup-compatibility/2006">
          <mc:Choice Requires="x14">
            <control shapeId="1193" r:id="rId58" name="Option Button 169">
              <controlPr locked="0" defaultSize="0" autoFill="0" autoLine="0" autoPict="0">
                <anchor moveWithCells="1">
                  <from>
                    <xdr:col>3</xdr:col>
                    <xdr:colOff>19050</xdr:colOff>
                    <xdr:row>24</xdr:row>
                    <xdr:rowOff>114300</xdr:rowOff>
                  </from>
                  <to>
                    <xdr:col>3</xdr:col>
                    <xdr:colOff>342900</xdr:colOff>
                    <xdr:row>24</xdr:row>
                    <xdr:rowOff>342900</xdr:rowOff>
                  </to>
                </anchor>
              </controlPr>
            </control>
          </mc:Choice>
        </mc:AlternateContent>
        <mc:AlternateContent xmlns:mc="http://schemas.openxmlformats.org/markup-compatibility/2006">
          <mc:Choice Requires="x14">
            <control shapeId="1194" r:id="rId59" name="Option Button 170">
              <controlPr defaultSize="0" autoFill="0" autoLine="0" autoPict="0">
                <anchor moveWithCells="1">
                  <from>
                    <xdr:col>4</xdr:col>
                    <xdr:colOff>19050</xdr:colOff>
                    <xdr:row>24</xdr:row>
                    <xdr:rowOff>114300</xdr:rowOff>
                  </from>
                  <to>
                    <xdr:col>4</xdr:col>
                    <xdr:colOff>342900</xdr:colOff>
                    <xdr:row>24</xdr:row>
                    <xdr:rowOff>342900</xdr:rowOff>
                  </to>
                </anchor>
              </controlPr>
            </control>
          </mc:Choice>
        </mc:AlternateContent>
        <mc:AlternateContent xmlns:mc="http://schemas.openxmlformats.org/markup-compatibility/2006">
          <mc:Choice Requires="x14">
            <control shapeId="1195" r:id="rId60" name="Group Box 171">
              <controlPr defaultSize="0" autoFill="0" autoPict="0">
                <anchor moveWithCells="1">
                  <from>
                    <xdr:col>3</xdr:col>
                    <xdr:colOff>9525</xdr:colOff>
                    <xdr:row>24</xdr:row>
                    <xdr:rowOff>76200</xdr:rowOff>
                  </from>
                  <to>
                    <xdr:col>5</xdr:col>
                    <xdr:colOff>0</xdr:colOff>
                    <xdr:row>24</xdr:row>
                    <xdr:rowOff>381000</xdr:rowOff>
                  </to>
                </anchor>
              </controlPr>
            </control>
          </mc:Choice>
        </mc:AlternateContent>
        <mc:AlternateContent xmlns:mc="http://schemas.openxmlformats.org/markup-compatibility/2006">
          <mc:Choice Requires="x14">
            <control shapeId="1196" r:id="rId61" name="Option Button 172">
              <controlPr locked="0" defaultSize="0" autoFill="0" autoLine="0" autoPict="0">
                <anchor moveWithCells="1">
                  <from>
                    <xdr:col>3</xdr:col>
                    <xdr:colOff>19050</xdr:colOff>
                    <xdr:row>25</xdr:row>
                    <xdr:rowOff>104775</xdr:rowOff>
                  </from>
                  <to>
                    <xdr:col>3</xdr:col>
                    <xdr:colOff>342900</xdr:colOff>
                    <xdr:row>25</xdr:row>
                    <xdr:rowOff>333375</xdr:rowOff>
                  </to>
                </anchor>
              </controlPr>
            </control>
          </mc:Choice>
        </mc:AlternateContent>
        <mc:AlternateContent xmlns:mc="http://schemas.openxmlformats.org/markup-compatibility/2006">
          <mc:Choice Requires="x14">
            <control shapeId="1197" r:id="rId62" name="Option Button 173">
              <controlPr defaultSize="0" autoFill="0" autoLine="0" autoPict="0">
                <anchor moveWithCells="1">
                  <from>
                    <xdr:col>4</xdr:col>
                    <xdr:colOff>19050</xdr:colOff>
                    <xdr:row>25</xdr:row>
                    <xdr:rowOff>104775</xdr:rowOff>
                  </from>
                  <to>
                    <xdr:col>4</xdr:col>
                    <xdr:colOff>342900</xdr:colOff>
                    <xdr:row>25</xdr:row>
                    <xdr:rowOff>333375</xdr:rowOff>
                  </to>
                </anchor>
              </controlPr>
            </control>
          </mc:Choice>
        </mc:AlternateContent>
        <mc:AlternateContent xmlns:mc="http://schemas.openxmlformats.org/markup-compatibility/2006">
          <mc:Choice Requires="x14">
            <control shapeId="1198" r:id="rId63" name="Group Box 174">
              <controlPr defaultSize="0" autoFill="0" autoPict="0">
                <anchor moveWithCells="1">
                  <from>
                    <xdr:col>3</xdr:col>
                    <xdr:colOff>9525</xdr:colOff>
                    <xdr:row>25</xdr:row>
                    <xdr:rowOff>66675</xdr:rowOff>
                  </from>
                  <to>
                    <xdr:col>5</xdr:col>
                    <xdr:colOff>0</xdr:colOff>
                    <xdr:row>25</xdr:row>
                    <xdr:rowOff>371475</xdr:rowOff>
                  </to>
                </anchor>
              </controlPr>
            </control>
          </mc:Choice>
        </mc:AlternateContent>
        <mc:AlternateContent xmlns:mc="http://schemas.openxmlformats.org/markup-compatibility/2006">
          <mc:Choice Requires="x14">
            <control shapeId="1199" r:id="rId64" name="Option Button 175">
              <controlPr locked="0" defaultSize="0" autoFill="0" autoLine="0" autoPict="0">
                <anchor moveWithCells="1">
                  <from>
                    <xdr:col>3</xdr:col>
                    <xdr:colOff>19050</xdr:colOff>
                    <xdr:row>27</xdr:row>
                    <xdr:rowOff>95250</xdr:rowOff>
                  </from>
                  <to>
                    <xdr:col>3</xdr:col>
                    <xdr:colOff>342900</xdr:colOff>
                    <xdr:row>27</xdr:row>
                    <xdr:rowOff>323850</xdr:rowOff>
                  </to>
                </anchor>
              </controlPr>
            </control>
          </mc:Choice>
        </mc:AlternateContent>
        <mc:AlternateContent xmlns:mc="http://schemas.openxmlformats.org/markup-compatibility/2006">
          <mc:Choice Requires="x14">
            <control shapeId="1200" r:id="rId65" name="Option Button 176">
              <controlPr defaultSize="0" autoFill="0" autoLine="0" autoPict="0">
                <anchor moveWithCells="1">
                  <from>
                    <xdr:col>4</xdr:col>
                    <xdr:colOff>19050</xdr:colOff>
                    <xdr:row>27</xdr:row>
                    <xdr:rowOff>95250</xdr:rowOff>
                  </from>
                  <to>
                    <xdr:col>4</xdr:col>
                    <xdr:colOff>342900</xdr:colOff>
                    <xdr:row>27</xdr:row>
                    <xdr:rowOff>323850</xdr:rowOff>
                  </to>
                </anchor>
              </controlPr>
            </control>
          </mc:Choice>
        </mc:AlternateContent>
        <mc:AlternateContent xmlns:mc="http://schemas.openxmlformats.org/markup-compatibility/2006">
          <mc:Choice Requires="x14">
            <control shapeId="1201" r:id="rId66" name="Group Box 177">
              <controlPr defaultSize="0" autoFill="0" autoPict="0">
                <anchor moveWithCells="1">
                  <from>
                    <xdr:col>3</xdr:col>
                    <xdr:colOff>9525</xdr:colOff>
                    <xdr:row>27</xdr:row>
                    <xdr:rowOff>57150</xdr:rowOff>
                  </from>
                  <to>
                    <xdr:col>5</xdr:col>
                    <xdr:colOff>0</xdr:colOff>
                    <xdr:row>27</xdr:row>
                    <xdr:rowOff>361950</xdr:rowOff>
                  </to>
                </anchor>
              </controlPr>
            </control>
          </mc:Choice>
        </mc:AlternateContent>
        <mc:AlternateContent xmlns:mc="http://schemas.openxmlformats.org/markup-compatibility/2006">
          <mc:Choice Requires="x14">
            <control shapeId="1202" r:id="rId67" name="Option Button 178">
              <controlPr locked="0" defaultSize="0" autoFill="0" autoLine="0" autoPict="0">
                <anchor moveWithCells="1">
                  <from>
                    <xdr:col>3</xdr:col>
                    <xdr:colOff>19050</xdr:colOff>
                    <xdr:row>28</xdr:row>
                    <xdr:rowOff>85725</xdr:rowOff>
                  </from>
                  <to>
                    <xdr:col>3</xdr:col>
                    <xdr:colOff>342900</xdr:colOff>
                    <xdr:row>28</xdr:row>
                    <xdr:rowOff>314325</xdr:rowOff>
                  </to>
                </anchor>
              </controlPr>
            </control>
          </mc:Choice>
        </mc:AlternateContent>
        <mc:AlternateContent xmlns:mc="http://schemas.openxmlformats.org/markup-compatibility/2006">
          <mc:Choice Requires="x14">
            <control shapeId="1203" r:id="rId68" name="Option Button 179">
              <controlPr defaultSize="0" autoFill="0" autoLine="0" autoPict="0">
                <anchor moveWithCells="1">
                  <from>
                    <xdr:col>4</xdr:col>
                    <xdr:colOff>19050</xdr:colOff>
                    <xdr:row>28</xdr:row>
                    <xdr:rowOff>85725</xdr:rowOff>
                  </from>
                  <to>
                    <xdr:col>4</xdr:col>
                    <xdr:colOff>342900</xdr:colOff>
                    <xdr:row>28</xdr:row>
                    <xdr:rowOff>314325</xdr:rowOff>
                  </to>
                </anchor>
              </controlPr>
            </control>
          </mc:Choice>
        </mc:AlternateContent>
        <mc:AlternateContent xmlns:mc="http://schemas.openxmlformats.org/markup-compatibility/2006">
          <mc:Choice Requires="x14">
            <control shapeId="1204" r:id="rId69" name="Group Box 180">
              <controlPr defaultSize="0" autoFill="0" autoPict="0">
                <anchor moveWithCells="1">
                  <from>
                    <xdr:col>3</xdr:col>
                    <xdr:colOff>9525</xdr:colOff>
                    <xdr:row>28</xdr:row>
                    <xdr:rowOff>47625</xdr:rowOff>
                  </from>
                  <to>
                    <xdr:col>5</xdr:col>
                    <xdr:colOff>0</xdr:colOff>
                    <xdr:row>28</xdr:row>
                    <xdr:rowOff>352425</xdr:rowOff>
                  </to>
                </anchor>
              </controlPr>
            </control>
          </mc:Choice>
        </mc:AlternateContent>
        <mc:AlternateContent xmlns:mc="http://schemas.openxmlformats.org/markup-compatibility/2006">
          <mc:Choice Requires="x14">
            <control shapeId="1205" r:id="rId70" name="Option Button 181">
              <controlPr locked="0" defaultSize="0" autoFill="0" autoLine="0" autoPict="0">
                <anchor moveWithCells="1">
                  <from>
                    <xdr:col>3</xdr:col>
                    <xdr:colOff>19050</xdr:colOff>
                    <xdr:row>29</xdr:row>
                    <xdr:rowOff>95250</xdr:rowOff>
                  </from>
                  <to>
                    <xdr:col>3</xdr:col>
                    <xdr:colOff>342900</xdr:colOff>
                    <xdr:row>29</xdr:row>
                    <xdr:rowOff>323850</xdr:rowOff>
                  </to>
                </anchor>
              </controlPr>
            </control>
          </mc:Choice>
        </mc:AlternateContent>
        <mc:AlternateContent xmlns:mc="http://schemas.openxmlformats.org/markup-compatibility/2006">
          <mc:Choice Requires="x14">
            <control shapeId="1206" r:id="rId71" name="Option Button 182">
              <controlPr defaultSize="0" autoFill="0" autoLine="0" autoPict="0">
                <anchor moveWithCells="1">
                  <from>
                    <xdr:col>4</xdr:col>
                    <xdr:colOff>19050</xdr:colOff>
                    <xdr:row>29</xdr:row>
                    <xdr:rowOff>95250</xdr:rowOff>
                  </from>
                  <to>
                    <xdr:col>4</xdr:col>
                    <xdr:colOff>342900</xdr:colOff>
                    <xdr:row>29</xdr:row>
                    <xdr:rowOff>323850</xdr:rowOff>
                  </to>
                </anchor>
              </controlPr>
            </control>
          </mc:Choice>
        </mc:AlternateContent>
        <mc:AlternateContent xmlns:mc="http://schemas.openxmlformats.org/markup-compatibility/2006">
          <mc:Choice Requires="x14">
            <control shapeId="1207" r:id="rId72" name="Group Box 183">
              <controlPr defaultSize="0" autoFill="0" autoPict="0">
                <anchor moveWithCells="1">
                  <from>
                    <xdr:col>3</xdr:col>
                    <xdr:colOff>9525</xdr:colOff>
                    <xdr:row>29</xdr:row>
                    <xdr:rowOff>57150</xdr:rowOff>
                  </from>
                  <to>
                    <xdr:col>5</xdr:col>
                    <xdr:colOff>0</xdr:colOff>
                    <xdr:row>29</xdr:row>
                    <xdr:rowOff>361950</xdr:rowOff>
                  </to>
                </anchor>
              </controlPr>
            </control>
          </mc:Choice>
        </mc:AlternateContent>
        <mc:AlternateContent xmlns:mc="http://schemas.openxmlformats.org/markup-compatibility/2006">
          <mc:Choice Requires="x14">
            <control shapeId="1208" r:id="rId73" name="Option Button 184">
              <controlPr locked="0" defaultSize="0" autoFill="0" autoLine="0" autoPict="0">
                <anchor moveWithCells="1">
                  <from>
                    <xdr:col>3</xdr:col>
                    <xdr:colOff>19050</xdr:colOff>
                    <xdr:row>30</xdr:row>
                    <xdr:rowOff>85725</xdr:rowOff>
                  </from>
                  <to>
                    <xdr:col>3</xdr:col>
                    <xdr:colOff>342900</xdr:colOff>
                    <xdr:row>30</xdr:row>
                    <xdr:rowOff>314325</xdr:rowOff>
                  </to>
                </anchor>
              </controlPr>
            </control>
          </mc:Choice>
        </mc:AlternateContent>
        <mc:AlternateContent xmlns:mc="http://schemas.openxmlformats.org/markup-compatibility/2006">
          <mc:Choice Requires="x14">
            <control shapeId="1209" r:id="rId74" name="Option Button 185">
              <controlPr defaultSize="0" autoFill="0" autoLine="0" autoPict="0">
                <anchor moveWithCells="1">
                  <from>
                    <xdr:col>4</xdr:col>
                    <xdr:colOff>19050</xdr:colOff>
                    <xdr:row>30</xdr:row>
                    <xdr:rowOff>85725</xdr:rowOff>
                  </from>
                  <to>
                    <xdr:col>4</xdr:col>
                    <xdr:colOff>342900</xdr:colOff>
                    <xdr:row>30</xdr:row>
                    <xdr:rowOff>314325</xdr:rowOff>
                  </to>
                </anchor>
              </controlPr>
            </control>
          </mc:Choice>
        </mc:AlternateContent>
        <mc:AlternateContent xmlns:mc="http://schemas.openxmlformats.org/markup-compatibility/2006">
          <mc:Choice Requires="x14">
            <control shapeId="1210" r:id="rId75" name="Group Box 186">
              <controlPr defaultSize="0" autoFill="0" autoPict="0">
                <anchor moveWithCells="1">
                  <from>
                    <xdr:col>3</xdr:col>
                    <xdr:colOff>9525</xdr:colOff>
                    <xdr:row>30</xdr:row>
                    <xdr:rowOff>47625</xdr:rowOff>
                  </from>
                  <to>
                    <xdr:col>5</xdr:col>
                    <xdr:colOff>0</xdr:colOff>
                    <xdr:row>30</xdr:row>
                    <xdr:rowOff>352425</xdr:rowOff>
                  </to>
                </anchor>
              </controlPr>
            </control>
          </mc:Choice>
        </mc:AlternateContent>
        <mc:AlternateContent xmlns:mc="http://schemas.openxmlformats.org/markup-compatibility/2006">
          <mc:Choice Requires="x14">
            <control shapeId="1211" r:id="rId76" name="Option Button 187">
              <controlPr locked="0" defaultSize="0" autoFill="0" autoLine="0" autoPict="0">
                <anchor moveWithCells="1">
                  <from>
                    <xdr:col>3</xdr:col>
                    <xdr:colOff>19050</xdr:colOff>
                    <xdr:row>31</xdr:row>
                    <xdr:rowOff>76200</xdr:rowOff>
                  </from>
                  <to>
                    <xdr:col>3</xdr:col>
                    <xdr:colOff>342900</xdr:colOff>
                    <xdr:row>31</xdr:row>
                    <xdr:rowOff>304800</xdr:rowOff>
                  </to>
                </anchor>
              </controlPr>
            </control>
          </mc:Choice>
        </mc:AlternateContent>
        <mc:AlternateContent xmlns:mc="http://schemas.openxmlformats.org/markup-compatibility/2006">
          <mc:Choice Requires="x14">
            <control shapeId="1212" r:id="rId77" name="Option Button 188">
              <controlPr defaultSize="0" autoFill="0" autoLine="0" autoPict="0">
                <anchor moveWithCells="1">
                  <from>
                    <xdr:col>4</xdr:col>
                    <xdr:colOff>19050</xdr:colOff>
                    <xdr:row>31</xdr:row>
                    <xdr:rowOff>76200</xdr:rowOff>
                  </from>
                  <to>
                    <xdr:col>4</xdr:col>
                    <xdr:colOff>342900</xdr:colOff>
                    <xdr:row>31</xdr:row>
                    <xdr:rowOff>304800</xdr:rowOff>
                  </to>
                </anchor>
              </controlPr>
            </control>
          </mc:Choice>
        </mc:AlternateContent>
        <mc:AlternateContent xmlns:mc="http://schemas.openxmlformats.org/markup-compatibility/2006">
          <mc:Choice Requires="x14">
            <control shapeId="1213" r:id="rId78" name="Group Box 189">
              <controlPr defaultSize="0" autoFill="0" autoPict="0">
                <anchor moveWithCells="1">
                  <from>
                    <xdr:col>3</xdr:col>
                    <xdr:colOff>9525</xdr:colOff>
                    <xdr:row>31</xdr:row>
                    <xdr:rowOff>38100</xdr:rowOff>
                  </from>
                  <to>
                    <xdr:col>5</xdr:col>
                    <xdr:colOff>0</xdr:colOff>
                    <xdr:row>31</xdr:row>
                    <xdr:rowOff>342900</xdr:rowOff>
                  </to>
                </anchor>
              </controlPr>
            </control>
          </mc:Choice>
        </mc:AlternateContent>
        <mc:AlternateContent xmlns:mc="http://schemas.openxmlformats.org/markup-compatibility/2006">
          <mc:Choice Requires="x14">
            <control shapeId="1214" r:id="rId79" name="Option Button 190">
              <controlPr locked="0" defaultSize="0" autoFill="0" autoLine="0" autoPict="0">
                <anchor moveWithCells="1">
                  <from>
                    <xdr:col>3</xdr:col>
                    <xdr:colOff>19050</xdr:colOff>
                    <xdr:row>32</xdr:row>
                    <xdr:rowOff>66675</xdr:rowOff>
                  </from>
                  <to>
                    <xdr:col>3</xdr:col>
                    <xdr:colOff>342900</xdr:colOff>
                    <xdr:row>32</xdr:row>
                    <xdr:rowOff>295275</xdr:rowOff>
                  </to>
                </anchor>
              </controlPr>
            </control>
          </mc:Choice>
        </mc:AlternateContent>
        <mc:AlternateContent xmlns:mc="http://schemas.openxmlformats.org/markup-compatibility/2006">
          <mc:Choice Requires="x14">
            <control shapeId="1215" r:id="rId80" name="Option Button 191">
              <controlPr defaultSize="0" autoFill="0" autoLine="0" autoPict="0">
                <anchor moveWithCells="1">
                  <from>
                    <xdr:col>4</xdr:col>
                    <xdr:colOff>19050</xdr:colOff>
                    <xdr:row>32</xdr:row>
                    <xdr:rowOff>66675</xdr:rowOff>
                  </from>
                  <to>
                    <xdr:col>4</xdr:col>
                    <xdr:colOff>342900</xdr:colOff>
                    <xdr:row>32</xdr:row>
                    <xdr:rowOff>295275</xdr:rowOff>
                  </to>
                </anchor>
              </controlPr>
            </control>
          </mc:Choice>
        </mc:AlternateContent>
        <mc:AlternateContent xmlns:mc="http://schemas.openxmlformats.org/markup-compatibility/2006">
          <mc:Choice Requires="x14">
            <control shapeId="1216" r:id="rId81" name="Group Box 192">
              <controlPr defaultSize="0" autoFill="0" autoPict="0">
                <anchor moveWithCells="1">
                  <from>
                    <xdr:col>3</xdr:col>
                    <xdr:colOff>9525</xdr:colOff>
                    <xdr:row>32</xdr:row>
                    <xdr:rowOff>28575</xdr:rowOff>
                  </from>
                  <to>
                    <xdr:col>5</xdr:col>
                    <xdr:colOff>0</xdr:colOff>
                    <xdr:row>32</xdr:row>
                    <xdr:rowOff>333375</xdr:rowOff>
                  </to>
                </anchor>
              </controlPr>
            </control>
          </mc:Choice>
        </mc:AlternateContent>
        <mc:AlternateContent xmlns:mc="http://schemas.openxmlformats.org/markup-compatibility/2006">
          <mc:Choice Requires="x14">
            <control shapeId="1217" r:id="rId82" name="Option Button 193">
              <controlPr locked="0" defaultSize="0" autoFill="0" autoLine="0" autoPict="0">
                <anchor moveWithCells="1">
                  <from>
                    <xdr:col>3</xdr:col>
                    <xdr:colOff>19050</xdr:colOff>
                    <xdr:row>33</xdr:row>
                    <xdr:rowOff>85725</xdr:rowOff>
                  </from>
                  <to>
                    <xdr:col>3</xdr:col>
                    <xdr:colOff>342900</xdr:colOff>
                    <xdr:row>33</xdr:row>
                    <xdr:rowOff>314325</xdr:rowOff>
                  </to>
                </anchor>
              </controlPr>
            </control>
          </mc:Choice>
        </mc:AlternateContent>
        <mc:AlternateContent xmlns:mc="http://schemas.openxmlformats.org/markup-compatibility/2006">
          <mc:Choice Requires="x14">
            <control shapeId="1218" r:id="rId83" name="Option Button 194">
              <controlPr defaultSize="0" autoFill="0" autoLine="0" autoPict="0">
                <anchor moveWithCells="1">
                  <from>
                    <xdr:col>4</xdr:col>
                    <xdr:colOff>19050</xdr:colOff>
                    <xdr:row>33</xdr:row>
                    <xdr:rowOff>85725</xdr:rowOff>
                  </from>
                  <to>
                    <xdr:col>4</xdr:col>
                    <xdr:colOff>342900</xdr:colOff>
                    <xdr:row>33</xdr:row>
                    <xdr:rowOff>314325</xdr:rowOff>
                  </to>
                </anchor>
              </controlPr>
            </control>
          </mc:Choice>
        </mc:AlternateContent>
        <mc:AlternateContent xmlns:mc="http://schemas.openxmlformats.org/markup-compatibility/2006">
          <mc:Choice Requires="x14">
            <control shapeId="1219" r:id="rId84" name="Group Box 195">
              <controlPr defaultSize="0" autoFill="0" autoPict="0">
                <anchor moveWithCells="1">
                  <from>
                    <xdr:col>3</xdr:col>
                    <xdr:colOff>9525</xdr:colOff>
                    <xdr:row>33</xdr:row>
                    <xdr:rowOff>47625</xdr:rowOff>
                  </from>
                  <to>
                    <xdr:col>5</xdr:col>
                    <xdr:colOff>0</xdr:colOff>
                    <xdr:row>33</xdr:row>
                    <xdr:rowOff>342900</xdr:rowOff>
                  </to>
                </anchor>
              </controlPr>
            </control>
          </mc:Choice>
        </mc:AlternateContent>
        <mc:AlternateContent xmlns:mc="http://schemas.openxmlformats.org/markup-compatibility/2006">
          <mc:Choice Requires="x14">
            <control shapeId="1220" r:id="rId85" name="Option Button 196">
              <controlPr locked="0" defaultSize="0" autoFill="0" autoLine="0" autoPict="0">
                <anchor moveWithCells="1">
                  <from>
                    <xdr:col>3</xdr:col>
                    <xdr:colOff>19050</xdr:colOff>
                    <xdr:row>35</xdr:row>
                    <xdr:rowOff>66675</xdr:rowOff>
                  </from>
                  <to>
                    <xdr:col>3</xdr:col>
                    <xdr:colOff>342900</xdr:colOff>
                    <xdr:row>35</xdr:row>
                    <xdr:rowOff>276225</xdr:rowOff>
                  </to>
                </anchor>
              </controlPr>
            </control>
          </mc:Choice>
        </mc:AlternateContent>
        <mc:AlternateContent xmlns:mc="http://schemas.openxmlformats.org/markup-compatibility/2006">
          <mc:Choice Requires="x14">
            <control shapeId="1221" r:id="rId86" name="Option Button 197">
              <controlPr defaultSize="0" autoFill="0" autoLine="0" autoPict="0">
                <anchor moveWithCells="1">
                  <from>
                    <xdr:col>4</xdr:col>
                    <xdr:colOff>19050</xdr:colOff>
                    <xdr:row>35</xdr:row>
                    <xdr:rowOff>66675</xdr:rowOff>
                  </from>
                  <to>
                    <xdr:col>4</xdr:col>
                    <xdr:colOff>342900</xdr:colOff>
                    <xdr:row>35</xdr:row>
                    <xdr:rowOff>276225</xdr:rowOff>
                  </to>
                </anchor>
              </controlPr>
            </control>
          </mc:Choice>
        </mc:AlternateContent>
        <mc:AlternateContent xmlns:mc="http://schemas.openxmlformats.org/markup-compatibility/2006">
          <mc:Choice Requires="x14">
            <control shapeId="1222" r:id="rId87" name="Group Box 198">
              <controlPr defaultSize="0" autoFill="0" autoPict="0">
                <anchor moveWithCells="1">
                  <from>
                    <xdr:col>3</xdr:col>
                    <xdr:colOff>9525</xdr:colOff>
                    <xdr:row>35</xdr:row>
                    <xdr:rowOff>28575</xdr:rowOff>
                  </from>
                  <to>
                    <xdr:col>5</xdr:col>
                    <xdr:colOff>0</xdr:colOff>
                    <xdr:row>35</xdr:row>
                    <xdr:rowOff>333375</xdr:rowOff>
                  </to>
                </anchor>
              </controlPr>
            </control>
          </mc:Choice>
        </mc:AlternateContent>
        <mc:AlternateContent xmlns:mc="http://schemas.openxmlformats.org/markup-compatibility/2006">
          <mc:Choice Requires="x14">
            <control shapeId="1223" r:id="rId88" name="Option Button 199">
              <controlPr locked="0" defaultSize="0" autoFill="0" autoLine="0" autoPict="0">
                <anchor moveWithCells="1">
                  <from>
                    <xdr:col>3</xdr:col>
                    <xdr:colOff>19050</xdr:colOff>
                    <xdr:row>36</xdr:row>
                    <xdr:rowOff>57150</xdr:rowOff>
                  </from>
                  <to>
                    <xdr:col>3</xdr:col>
                    <xdr:colOff>342900</xdr:colOff>
                    <xdr:row>36</xdr:row>
                    <xdr:rowOff>266700</xdr:rowOff>
                  </to>
                </anchor>
              </controlPr>
            </control>
          </mc:Choice>
        </mc:AlternateContent>
        <mc:AlternateContent xmlns:mc="http://schemas.openxmlformats.org/markup-compatibility/2006">
          <mc:Choice Requires="x14">
            <control shapeId="1224" r:id="rId89" name="Option Button 200">
              <controlPr defaultSize="0" autoFill="0" autoLine="0" autoPict="0">
                <anchor moveWithCells="1">
                  <from>
                    <xdr:col>4</xdr:col>
                    <xdr:colOff>19050</xdr:colOff>
                    <xdr:row>36</xdr:row>
                    <xdr:rowOff>57150</xdr:rowOff>
                  </from>
                  <to>
                    <xdr:col>4</xdr:col>
                    <xdr:colOff>342900</xdr:colOff>
                    <xdr:row>36</xdr:row>
                    <xdr:rowOff>266700</xdr:rowOff>
                  </to>
                </anchor>
              </controlPr>
            </control>
          </mc:Choice>
        </mc:AlternateContent>
        <mc:AlternateContent xmlns:mc="http://schemas.openxmlformats.org/markup-compatibility/2006">
          <mc:Choice Requires="x14">
            <control shapeId="1225" r:id="rId90" name="Group Box 201">
              <controlPr defaultSize="0" autoFill="0" autoPict="0">
                <anchor moveWithCells="1">
                  <from>
                    <xdr:col>3</xdr:col>
                    <xdr:colOff>9525</xdr:colOff>
                    <xdr:row>36</xdr:row>
                    <xdr:rowOff>19050</xdr:rowOff>
                  </from>
                  <to>
                    <xdr:col>5</xdr:col>
                    <xdr:colOff>0</xdr:colOff>
                    <xdr:row>36</xdr:row>
                    <xdr:rowOff>323850</xdr:rowOff>
                  </to>
                </anchor>
              </controlPr>
            </control>
          </mc:Choice>
        </mc:AlternateContent>
        <mc:AlternateContent xmlns:mc="http://schemas.openxmlformats.org/markup-compatibility/2006">
          <mc:Choice Requires="x14">
            <control shapeId="1226" r:id="rId91" name="Option Button 202">
              <controlPr locked="0" defaultSize="0" autoFill="0" autoLine="0" autoPict="0">
                <anchor moveWithCells="1">
                  <from>
                    <xdr:col>3</xdr:col>
                    <xdr:colOff>19050</xdr:colOff>
                    <xdr:row>37</xdr:row>
                    <xdr:rowOff>47625</xdr:rowOff>
                  </from>
                  <to>
                    <xdr:col>3</xdr:col>
                    <xdr:colOff>342900</xdr:colOff>
                    <xdr:row>37</xdr:row>
                    <xdr:rowOff>257175</xdr:rowOff>
                  </to>
                </anchor>
              </controlPr>
            </control>
          </mc:Choice>
        </mc:AlternateContent>
        <mc:AlternateContent xmlns:mc="http://schemas.openxmlformats.org/markup-compatibility/2006">
          <mc:Choice Requires="x14">
            <control shapeId="1227" r:id="rId92" name="Option Button 203">
              <controlPr defaultSize="0" autoFill="0" autoLine="0" autoPict="0">
                <anchor moveWithCells="1">
                  <from>
                    <xdr:col>4</xdr:col>
                    <xdr:colOff>19050</xdr:colOff>
                    <xdr:row>37</xdr:row>
                    <xdr:rowOff>47625</xdr:rowOff>
                  </from>
                  <to>
                    <xdr:col>4</xdr:col>
                    <xdr:colOff>342900</xdr:colOff>
                    <xdr:row>37</xdr:row>
                    <xdr:rowOff>257175</xdr:rowOff>
                  </to>
                </anchor>
              </controlPr>
            </control>
          </mc:Choice>
        </mc:AlternateContent>
        <mc:AlternateContent xmlns:mc="http://schemas.openxmlformats.org/markup-compatibility/2006">
          <mc:Choice Requires="x14">
            <control shapeId="1228" r:id="rId93" name="Group Box 204">
              <controlPr defaultSize="0" autoFill="0" autoPict="0">
                <anchor moveWithCells="1">
                  <from>
                    <xdr:col>3</xdr:col>
                    <xdr:colOff>9525</xdr:colOff>
                    <xdr:row>37</xdr:row>
                    <xdr:rowOff>9525</xdr:rowOff>
                  </from>
                  <to>
                    <xdr:col>5</xdr:col>
                    <xdr:colOff>0</xdr:colOff>
                    <xdr:row>37</xdr:row>
                    <xdr:rowOff>314325</xdr:rowOff>
                  </to>
                </anchor>
              </controlPr>
            </control>
          </mc:Choice>
        </mc:AlternateContent>
        <mc:AlternateContent xmlns:mc="http://schemas.openxmlformats.org/markup-compatibility/2006">
          <mc:Choice Requires="x14">
            <control shapeId="1229" r:id="rId94" name="Option Button 205">
              <controlPr locked="0" defaultSize="0" autoFill="0" autoLine="0" autoPict="0">
                <anchor moveWithCells="1">
                  <from>
                    <xdr:col>3</xdr:col>
                    <xdr:colOff>19050</xdr:colOff>
                    <xdr:row>38</xdr:row>
                    <xdr:rowOff>47625</xdr:rowOff>
                  </from>
                  <to>
                    <xdr:col>3</xdr:col>
                    <xdr:colOff>342900</xdr:colOff>
                    <xdr:row>38</xdr:row>
                    <xdr:rowOff>257175</xdr:rowOff>
                  </to>
                </anchor>
              </controlPr>
            </control>
          </mc:Choice>
        </mc:AlternateContent>
        <mc:AlternateContent xmlns:mc="http://schemas.openxmlformats.org/markup-compatibility/2006">
          <mc:Choice Requires="x14">
            <control shapeId="1230" r:id="rId95" name="Option Button 206">
              <controlPr defaultSize="0" autoFill="0" autoLine="0" autoPict="0">
                <anchor moveWithCells="1">
                  <from>
                    <xdr:col>4</xdr:col>
                    <xdr:colOff>19050</xdr:colOff>
                    <xdr:row>38</xdr:row>
                    <xdr:rowOff>47625</xdr:rowOff>
                  </from>
                  <to>
                    <xdr:col>4</xdr:col>
                    <xdr:colOff>342900</xdr:colOff>
                    <xdr:row>38</xdr:row>
                    <xdr:rowOff>257175</xdr:rowOff>
                  </to>
                </anchor>
              </controlPr>
            </control>
          </mc:Choice>
        </mc:AlternateContent>
        <mc:AlternateContent xmlns:mc="http://schemas.openxmlformats.org/markup-compatibility/2006">
          <mc:Choice Requires="x14">
            <control shapeId="1231" r:id="rId96" name="Group Box 207">
              <controlPr defaultSize="0" autoFill="0" autoPict="0">
                <anchor moveWithCells="1">
                  <from>
                    <xdr:col>3</xdr:col>
                    <xdr:colOff>9525</xdr:colOff>
                    <xdr:row>38</xdr:row>
                    <xdr:rowOff>9525</xdr:rowOff>
                  </from>
                  <to>
                    <xdr:col>5</xdr:col>
                    <xdr:colOff>0</xdr:colOff>
                    <xdr:row>38</xdr:row>
                    <xdr:rowOff>314325</xdr:rowOff>
                  </to>
                </anchor>
              </controlPr>
            </control>
          </mc:Choice>
        </mc:AlternateContent>
        <mc:AlternateContent xmlns:mc="http://schemas.openxmlformats.org/markup-compatibility/2006">
          <mc:Choice Requires="x14">
            <control shapeId="1232" r:id="rId97" name="Option Button 208">
              <controlPr locked="0" defaultSize="0" autoFill="0" autoLine="0" autoPict="0">
                <anchor moveWithCells="1">
                  <from>
                    <xdr:col>3</xdr:col>
                    <xdr:colOff>19050</xdr:colOff>
                    <xdr:row>39</xdr:row>
                    <xdr:rowOff>47625</xdr:rowOff>
                  </from>
                  <to>
                    <xdr:col>3</xdr:col>
                    <xdr:colOff>342900</xdr:colOff>
                    <xdr:row>39</xdr:row>
                    <xdr:rowOff>276225</xdr:rowOff>
                  </to>
                </anchor>
              </controlPr>
            </control>
          </mc:Choice>
        </mc:AlternateContent>
        <mc:AlternateContent xmlns:mc="http://schemas.openxmlformats.org/markup-compatibility/2006">
          <mc:Choice Requires="x14">
            <control shapeId="1233" r:id="rId98" name="Option Button 209">
              <controlPr defaultSize="0" autoFill="0" autoLine="0" autoPict="0">
                <anchor moveWithCells="1">
                  <from>
                    <xdr:col>4</xdr:col>
                    <xdr:colOff>19050</xdr:colOff>
                    <xdr:row>39</xdr:row>
                    <xdr:rowOff>47625</xdr:rowOff>
                  </from>
                  <to>
                    <xdr:col>4</xdr:col>
                    <xdr:colOff>342900</xdr:colOff>
                    <xdr:row>39</xdr:row>
                    <xdr:rowOff>276225</xdr:rowOff>
                  </to>
                </anchor>
              </controlPr>
            </control>
          </mc:Choice>
        </mc:AlternateContent>
        <mc:AlternateContent xmlns:mc="http://schemas.openxmlformats.org/markup-compatibility/2006">
          <mc:Choice Requires="x14">
            <control shapeId="1234" r:id="rId99" name="Group Box 210">
              <controlPr defaultSize="0" autoFill="0" autoPict="0">
                <anchor moveWithCells="1">
                  <from>
                    <xdr:col>3</xdr:col>
                    <xdr:colOff>9525</xdr:colOff>
                    <xdr:row>39</xdr:row>
                    <xdr:rowOff>9525</xdr:rowOff>
                  </from>
                  <to>
                    <xdr:col>5</xdr:col>
                    <xdr:colOff>0</xdr:colOff>
                    <xdr:row>39</xdr:row>
                    <xdr:rowOff>466725</xdr:rowOff>
                  </to>
                </anchor>
              </controlPr>
            </control>
          </mc:Choice>
        </mc:AlternateContent>
        <mc:AlternateContent xmlns:mc="http://schemas.openxmlformats.org/markup-compatibility/2006">
          <mc:Choice Requires="x14">
            <control shapeId="1235" r:id="rId100" name="Option Button 211">
              <controlPr locked="0" defaultSize="0" autoFill="0" autoLine="0" autoPict="0">
                <anchor moveWithCells="1">
                  <from>
                    <xdr:col>3</xdr:col>
                    <xdr:colOff>19050</xdr:colOff>
                    <xdr:row>41</xdr:row>
                    <xdr:rowOff>47625</xdr:rowOff>
                  </from>
                  <to>
                    <xdr:col>3</xdr:col>
                    <xdr:colOff>342900</xdr:colOff>
                    <xdr:row>41</xdr:row>
                    <xdr:rowOff>257175</xdr:rowOff>
                  </to>
                </anchor>
              </controlPr>
            </control>
          </mc:Choice>
        </mc:AlternateContent>
        <mc:AlternateContent xmlns:mc="http://schemas.openxmlformats.org/markup-compatibility/2006">
          <mc:Choice Requires="x14">
            <control shapeId="1236" r:id="rId101" name="Option Button 212">
              <controlPr defaultSize="0" autoFill="0" autoLine="0" autoPict="0">
                <anchor moveWithCells="1">
                  <from>
                    <xdr:col>4</xdr:col>
                    <xdr:colOff>19050</xdr:colOff>
                    <xdr:row>41</xdr:row>
                    <xdr:rowOff>47625</xdr:rowOff>
                  </from>
                  <to>
                    <xdr:col>4</xdr:col>
                    <xdr:colOff>342900</xdr:colOff>
                    <xdr:row>41</xdr:row>
                    <xdr:rowOff>257175</xdr:rowOff>
                  </to>
                </anchor>
              </controlPr>
            </control>
          </mc:Choice>
        </mc:AlternateContent>
        <mc:AlternateContent xmlns:mc="http://schemas.openxmlformats.org/markup-compatibility/2006">
          <mc:Choice Requires="x14">
            <control shapeId="1237" r:id="rId102" name="Group Box 213">
              <controlPr defaultSize="0" autoFill="0" autoPict="0">
                <anchor moveWithCells="1">
                  <from>
                    <xdr:col>3</xdr:col>
                    <xdr:colOff>9525</xdr:colOff>
                    <xdr:row>41</xdr:row>
                    <xdr:rowOff>9525</xdr:rowOff>
                  </from>
                  <to>
                    <xdr:col>5</xdr:col>
                    <xdr:colOff>0</xdr:colOff>
                    <xdr:row>41</xdr:row>
                    <xdr:rowOff>314325</xdr:rowOff>
                  </to>
                </anchor>
              </controlPr>
            </control>
          </mc:Choice>
        </mc:AlternateContent>
        <mc:AlternateContent xmlns:mc="http://schemas.openxmlformats.org/markup-compatibility/2006">
          <mc:Choice Requires="x14">
            <control shapeId="1238" r:id="rId103" name="Option Button 214">
              <controlPr locked="0" defaultSize="0" autoFill="0" autoLine="0" autoPict="0">
                <anchor moveWithCells="1">
                  <from>
                    <xdr:col>3</xdr:col>
                    <xdr:colOff>19050</xdr:colOff>
                    <xdr:row>42</xdr:row>
                    <xdr:rowOff>38100</xdr:rowOff>
                  </from>
                  <to>
                    <xdr:col>3</xdr:col>
                    <xdr:colOff>342900</xdr:colOff>
                    <xdr:row>42</xdr:row>
                    <xdr:rowOff>247650</xdr:rowOff>
                  </to>
                </anchor>
              </controlPr>
            </control>
          </mc:Choice>
        </mc:AlternateContent>
        <mc:AlternateContent xmlns:mc="http://schemas.openxmlformats.org/markup-compatibility/2006">
          <mc:Choice Requires="x14">
            <control shapeId="1239" r:id="rId104" name="Option Button 215">
              <controlPr defaultSize="0" autoFill="0" autoLine="0" autoPict="0">
                <anchor moveWithCells="1">
                  <from>
                    <xdr:col>4</xdr:col>
                    <xdr:colOff>19050</xdr:colOff>
                    <xdr:row>42</xdr:row>
                    <xdr:rowOff>38100</xdr:rowOff>
                  </from>
                  <to>
                    <xdr:col>4</xdr:col>
                    <xdr:colOff>342900</xdr:colOff>
                    <xdr:row>42</xdr:row>
                    <xdr:rowOff>247650</xdr:rowOff>
                  </to>
                </anchor>
              </controlPr>
            </control>
          </mc:Choice>
        </mc:AlternateContent>
        <mc:AlternateContent xmlns:mc="http://schemas.openxmlformats.org/markup-compatibility/2006">
          <mc:Choice Requires="x14">
            <control shapeId="1240" r:id="rId105" name="Group Box 216">
              <controlPr defaultSize="0" autoFill="0" autoPict="0">
                <anchor moveWithCells="1">
                  <from>
                    <xdr:col>3</xdr:col>
                    <xdr:colOff>9525</xdr:colOff>
                    <xdr:row>42</xdr:row>
                    <xdr:rowOff>0</xdr:rowOff>
                  </from>
                  <to>
                    <xdr:col>5</xdr:col>
                    <xdr:colOff>0</xdr:colOff>
                    <xdr:row>42</xdr:row>
                    <xdr:rowOff>304800</xdr:rowOff>
                  </to>
                </anchor>
              </controlPr>
            </control>
          </mc:Choice>
        </mc:AlternateContent>
        <mc:AlternateContent xmlns:mc="http://schemas.openxmlformats.org/markup-compatibility/2006">
          <mc:Choice Requires="x14">
            <control shapeId="1241" r:id="rId106" name="Option Button 217">
              <controlPr locked="0" defaultSize="0" autoFill="0" autoLine="0" autoPict="0">
                <anchor moveWithCells="1">
                  <from>
                    <xdr:col>3</xdr:col>
                    <xdr:colOff>19050</xdr:colOff>
                    <xdr:row>43</xdr:row>
                    <xdr:rowOff>28575</xdr:rowOff>
                  </from>
                  <to>
                    <xdr:col>3</xdr:col>
                    <xdr:colOff>342900</xdr:colOff>
                    <xdr:row>43</xdr:row>
                    <xdr:rowOff>238125</xdr:rowOff>
                  </to>
                </anchor>
              </controlPr>
            </control>
          </mc:Choice>
        </mc:AlternateContent>
        <mc:AlternateContent xmlns:mc="http://schemas.openxmlformats.org/markup-compatibility/2006">
          <mc:Choice Requires="x14">
            <control shapeId="1242" r:id="rId107" name="Option Button 218">
              <controlPr defaultSize="0" autoFill="0" autoLine="0" autoPict="0">
                <anchor moveWithCells="1">
                  <from>
                    <xdr:col>4</xdr:col>
                    <xdr:colOff>19050</xdr:colOff>
                    <xdr:row>43</xdr:row>
                    <xdr:rowOff>28575</xdr:rowOff>
                  </from>
                  <to>
                    <xdr:col>4</xdr:col>
                    <xdr:colOff>342900</xdr:colOff>
                    <xdr:row>43</xdr:row>
                    <xdr:rowOff>238125</xdr:rowOff>
                  </to>
                </anchor>
              </controlPr>
            </control>
          </mc:Choice>
        </mc:AlternateContent>
        <mc:AlternateContent xmlns:mc="http://schemas.openxmlformats.org/markup-compatibility/2006">
          <mc:Choice Requires="x14">
            <control shapeId="1243" r:id="rId108" name="Group Box 219">
              <controlPr defaultSize="0" autoFill="0" autoPict="0">
                <anchor moveWithCells="1">
                  <from>
                    <xdr:col>3</xdr:col>
                    <xdr:colOff>9525</xdr:colOff>
                    <xdr:row>42</xdr:row>
                    <xdr:rowOff>933450</xdr:rowOff>
                  </from>
                  <to>
                    <xdr:col>5</xdr:col>
                    <xdr:colOff>0</xdr:colOff>
                    <xdr:row>43</xdr:row>
                    <xdr:rowOff>295275</xdr:rowOff>
                  </to>
                </anchor>
              </controlPr>
            </control>
          </mc:Choice>
        </mc:AlternateContent>
        <mc:AlternateContent xmlns:mc="http://schemas.openxmlformats.org/markup-compatibility/2006">
          <mc:Choice Requires="x14">
            <control shapeId="1244" r:id="rId109" name="Option Button 220">
              <controlPr locked="0" defaultSize="0" autoFill="0" autoLine="0" autoPict="0">
                <anchor moveWithCells="1">
                  <from>
                    <xdr:col>3</xdr:col>
                    <xdr:colOff>19050</xdr:colOff>
                    <xdr:row>44</xdr:row>
                    <xdr:rowOff>47625</xdr:rowOff>
                  </from>
                  <to>
                    <xdr:col>3</xdr:col>
                    <xdr:colOff>342900</xdr:colOff>
                    <xdr:row>44</xdr:row>
                    <xdr:rowOff>257175</xdr:rowOff>
                  </to>
                </anchor>
              </controlPr>
            </control>
          </mc:Choice>
        </mc:AlternateContent>
        <mc:AlternateContent xmlns:mc="http://schemas.openxmlformats.org/markup-compatibility/2006">
          <mc:Choice Requires="x14">
            <control shapeId="1245" r:id="rId110" name="Option Button 221">
              <controlPr defaultSize="0" autoFill="0" autoLine="0" autoPict="0">
                <anchor moveWithCells="1">
                  <from>
                    <xdr:col>4</xdr:col>
                    <xdr:colOff>19050</xdr:colOff>
                    <xdr:row>44</xdr:row>
                    <xdr:rowOff>47625</xdr:rowOff>
                  </from>
                  <to>
                    <xdr:col>4</xdr:col>
                    <xdr:colOff>342900</xdr:colOff>
                    <xdr:row>44</xdr:row>
                    <xdr:rowOff>257175</xdr:rowOff>
                  </to>
                </anchor>
              </controlPr>
            </control>
          </mc:Choice>
        </mc:AlternateContent>
        <mc:AlternateContent xmlns:mc="http://schemas.openxmlformats.org/markup-compatibility/2006">
          <mc:Choice Requires="x14">
            <control shapeId="1246" r:id="rId111" name="Group Box 222">
              <controlPr defaultSize="0" autoFill="0" autoPict="0">
                <anchor moveWithCells="1">
                  <from>
                    <xdr:col>3</xdr:col>
                    <xdr:colOff>9525</xdr:colOff>
                    <xdr:row>44</xdr:row>
                    <xdr:rowOff>9525</xdr:rowOff>
                  </from>
                  <to>
                    <xdr:col>5</xdr:col>
                    <xdr:colOff>0</xdr:colOff>
                    <xdr:row>44</xdr:row>
                    <xdr:rowOff>314325</xdr:rowOff>
                  </to>
                </anchor>
              </controlPr>
            </control>
          </mc:Choice>
        </mc:AlternateContent>
        <mc:AlternateContent xmlns:mc="http://schemas.openxmlformats.org/markup-compatibility/2006">
          <mc:Choice Requires="x14">
            <control shapeId="1247" r:id="rId112" name="Option Button 223">
              <controlPr locked="0" defaultSize="0" autoFill="0" autoLine="0" autoPict="0">
                <anchor moveWithCells="1">
                  <from>
                    <xdr:col>3</xdr:col>
                    <xdr:colOff>19050</xdr:colOff>
                    <xdr:row>45</xdr:row>
                    <xdr:rowOff>28575</xdr:rowOff>
                  </from>
                  <to>
                    <xdr:col>3</xdr:col>
                    <xdr:colOff>342900</xdr:colOff>
                    <xdr:row>45</xdr:row>
                    <xdr:rowOff>238125</xdr:rowOff>
                  </to>
                </anchor>
              </controlPr>
            </control>
          </mc:Choice>
        </mc:AlternateContent>
        <mc:AlternateContent xmlns:mc="http://schemas.openxmlformats.org/markup-compatibility/2006">
          <mc:Choice Requires="x14">
            <control shapeId="1248" r:id="rId113" name="Option Button 224">
              <controlPr defaultSize="0" autoFill="0" autoLine="0" autoPict="0">
                <anchor moveWithCells="1">
                  <from>
                    <xdr:col>4</xdr:col>
                    <xdr:colOff>19050</xdr:colOff>
                    <xdr:row>45</xdr:row>
                    <xdr:rowOff>28575</xdr:rowOff>
                  </from>
                  <to>
                    <xdr:col>4</xdr:col>
                    <xdr:colOff>342900</xdr:colOff>
                    <xdr:row>45</xdr:row>
                    <xdr:rowOff>238125</xdr:rowOff>
                  </to>
                </anchor>
              </controlPr>
            </control>
          </mc:Choice>
        </mc:AlternateContent>
        <mc:AlternateContent xmlns:mc="http://schemas.openxmlformats.org/markup-compatibility/2006">
          <mc:Choice Requires="x14">
            <control shapeId="1249" r:id="rId114" name="Group Box 225">
              <controlPr defaultSize="0" autoFill="0" autoPict="0">
                <anchor moveWithCells="1">
                  <from>
                    <xdr:col>3</xdr:col>
                    <xdr:colOff>9525</xdr:colOff>
                    <xdr:row>44</xdr:row>
                    <xdr:rowOff>495300</xdr:rowOff>
                  </from>
                  <to>
                    <xdr:col>5</xdr:col>
                    <xdr:colOff>0</xdr:colOff>
                    <xdr:row>45</xdr:row>
                    <xdr:rowOff>295275</xdr:rowOff>
                  </to>
                </anchor>
              </controlPr>
            </control>
          </mc:Choice>
        </mc:AlternateContent>
        <mc:AlternateContent xmlns:mc="http://schemas.openxmlformats.org/markup-compatibility/2006">
          <mc:Choice Requires="x14">
            <control shapeId="1250" r:id="rId115" name="Option Button 226">
              <controlPr locked="0" defaultSize="0" autoFill="0" autoLine="0" autoPict="0">
                <anchor moveWithCells="1">
                  <from>
                    <xdr:col>3</xdr:col>
                    <xdr:colOff>19050</xdr:colOff>
                    <xdr:row>46</xdr:row>
                    <xdr:rowOff>28575</xdr:rowOff>
                  </from>
                  <to>
                    <xdr:col>3</xdr:col>
                    <xdr:colOff>342900</xdr:colOff>
                    <xdr:row>46</xdr:row>
                    <xdr:rowOff>238125</xdr:rowOff>
                  </to>
                </anchor>
              </controlPr>
            </control>
          </mc:Choice>
        </mc:AlternateContent>
        <mc:AlternateContent xmlns:mc="http://schemas.openxmlformats.org/markup-compatibility/2006">
          <mc:Choice Requires="x14">
            <control shapeId="1251" r:id="rId116" name="Option Button 227">
              <controlPr defaultSize="0" autoFill="0" autoLine="0" autoPict="0">
                <anchor moveWithCells="1">
                  <from>
                    <xdr:col>4</xdr:col>
                    <xdr:colOff>19050</xdr:colOff>
                    <xdr:row>46</xdr:row>
                    <xdr:rowOff>28575</xdr:rowOff>
                  </from>
                  <to>
                    <xdr:col>4</xdr:col>
                    <xdr:colOff>342900</xdr:colOff>
                    <xdr:row>46</xdr:row>
                    <xdr:rowOff>238125</xdr:rowOff>
                  </to>
                </anchor>
              </controlPr>
            </control>
          </mc:Choice>
        </mc:AlternateContent>
        <mc:AlternateContent xmlns:mc="http://schemas.openxmlformats.org/markup-compatibility/2006">
          <mc:Choice Requires="x14">
            <control shapeId="1252" r:id="rId117" name="Group Box 228">
              <controlPr defaultSize="0" autoFill="0" autoPict="0">
                <anchor moveWithCells="1">
                  <from>
                    <xdr:col>3</xdr:col>
                    <xdr:colOff>9525</xdr:colOff>
                    <xdr:row>45</xdr:row>
                    <xdr:rowOff>1276350</xdr:rowOff>
                  </from>
                  <to>
                    <xdr:col>5</xdr:col>
                    <xdr:colOff>0</xdr:colOff>
                    <xdr:row>46</xdr:row>
                    <xdr:rowOff>438150</xdr:rowOff>
                  </to>
                </anchor>
              </controlPr>
            </control>
          </mc:Choice>
        </mc:AlternateContent>
        <mc:AlternateContent xmlns:mc="http://schemas.openxmlformats.org/markup-compatibility/2006">
          <mc:Choice Requires="x14">
            <control shapeId="1253" r:id="rId118" name="Option Button 229">
              <controlPr locked="0" defaultSize="0" autoFill="0" autoLine="0" autoPict="0">
                <anchor moveWithCells="1">
                  <from>
                    <xdr:col>3</xdr:col>
                    <xdr:colOff>19050</xdr:colOff>
                    <xdr:row>47</xdr:row>
                    <xdr:rowOff>28575</xdr:rowOff>
                  </from>
                  <to>
                    <xdr:col>3</xdr:col>
                    <xdr:colOff>342900</xdr:colOff>
                    <xdr:row>47</xdr:row>
                    <xdr:rowOff>238125</xdr:rowOff>
                  </to>
                </anchor>
              </controlPr>
            </control>
          </mc:Choice>
        </mc:AlternateContent>
        <mc:AlternateContent xmlns:mc="http://schemas.openxmlformats.org/markup-compatibility/2006">
          <mc:Choice Requires="x14">
            <control shapeId="1254" r:id="rId119" name="Option Button 230">
              <controlPr defaultSize="0" autoFill="0" autoLine="0" autoPict="0">
                <anchor moveWithCells="1">
                  <from>
                    <xdr:col>4</xdr:col>
                    <xdr:colOff>19050</xdr:colOff>
                    <xdr:row>47</xdr:row>
                    <xdr:rowOff>28575</xdr:rowOff>
                  </from>
                  <to>
                    <xdr:col>4</xdr:col>
                    <xdr:colOff>342900</xdr:colOff>
                    <xdr:row>47</xdr:row>
                    <xdr:rowOff>238125</xdr:rowOff>
                  </to>
                </anchor>
              </controlPr>
            </control>
          </mc:Choice>
        </mc:AlternateContent>
        <mc:AlternateContent xmlns:mc="http://schemas.openxmlformats.org/markup-compatibility/2006">
          <mc:Choice Requires="x14">
            <control shapeId="1255" r:id="rId120" name="Group Box 231">
              <controlPr defaultSize="0" autoFill="0" autoPict="0">
                <anchor moveWithCells="1">
                  <from>
                    <xdr:col>3</xdr:col>
                    <xdr:colOff>9525</xdr:colOff>
                    <xdr:row>46</xdr:row>
                    <xdr:rowOff>638175</xdr:rowOff>
                  </from>
                  <to>
                    <xdr:col>5</xdr:col>
                    <xdr:colOff>0</xdr:colOff>
                    <xdr:row>47</xdr:row>
                    <xdr:rowOff>295275</xdr:rowOff>
                  </to>
                </anchor>
              </controlPr>
            </control>
          </mc:Choice>
        </mc:AlternateContent>
        <mc:AlternateContent xmlns:mc="http://schemas.openxmlformats.org/markup-compatibility/2006">
          <mc:Choice Requires="x14">
            <control shapeId="1256" r:id="rId121" name="Option Button 232">
              <controlPr locked="0" defaultSize="0" autoFill="0" autoLine="0" autoPict="0">
                <anchor moveWithCells="1">
                  <from>
                    <xdr:col>3</xdr:col>
                    <xdr:colOff>19050</xdr:colOff>
                    <xdr:row>48</xdr:row>
                    <xdr:rowOff>28575</xdr:rowOff>
                  </from>
                  <to>
                    <xdr:col>3</xdr:col>
                    <xdr:colOff>342900</xdr:colOff>
                    <xdr:row>48</xdr:row>
                    <xdr:rowOff>257175</xdr:rowOff>
                  </to>
                </anchor>
              </controlPr>
            </control>
          </mc:Choice>
        </mc:AlternateContent>
        <mc:AlternateContent xmlns:mc="http://schemas.openxmlformats.org/markup-compatibility/2006">
          <mc:Choice Requires="x14">
            <control shapeId="1257" r:id="rId122" name="Option Button 233">
              <controlPr defaultSize="0" autoFill="0" autoLine="0" autoPict="0">
                <anchor moveWithCells="1">
                  <from>
                    <xdr:col>4</xdr:col>
                    <xdr:colOff>19050</xdr:colOff>
                    <xdr:row>48</xdr:row>
                    <xdr:rowOff>28575</xdr:rowOff>
                  </from>
                  <to>
                    <xdr:col>4</xdr:col>
                    <xdr:colOff>342900</xdr:colOff>
                    <xdr:row>48</xdr:row>
                    <xdr:rowOff>257175</xdr:rowOff>
                  </to>
                </anchor>
              </controlPr>
            </control>
          </mc:Choice>
        </mc:AlternateContent>
        <mc:AlternateContent xmlns:mc="http://schemas.openxmlformats.org/markup-compatibility/2006">
          <mc:Choice Requires="x14">
            <control shapeId="1258" r:id="rId123" name="Group Box 234">
              <controlPr defaultSize="0" autoFill="0" autoPict="0">
                <anchor moveWithCells="1">
                  <from>
                    <xdr:col>3</xdr:col>
                    <xdr:colOff>9525</xdr:colOff>
                    <xdr:row>47</xdr:row>
                    <xdr:rowOff>2276475</xdr:rowOff>
                  </from>
                  <to>
                    <xdr:col>5</xdr:col>
                    <xdr:colOff>0</xdr:colOff>
                    <xdr:row>48</xdr:row>
                    <xdr:rowOff>438150</xdr:rowOff>
                  </to>
                </anchor>
              </controlPr>
            </control>
          </mc:Choice>
        </mc:AlternateContent>
        <mc:AlternateContent xmlns:mc="http://schemas.openxmlformats.org/markup-compatibility/2006">
          <mc:Choice Requires="x14">
            <control shapeId="1259" r:id="rId124" name="Option Button 235">
              <controlPr locked="0" defaultSize="0" autoFill="0" autoLine="0" autoPict="0">
                <anchor moveWithCells="1">
                  <from>
                    <xdr:col>3</xdr:col>
                    <xdr:colOff>19050</xdr:colOff>
                    <xdr:row>49</xdr:row>
                    <xdr:rowOff>28575</xdr:rowOff>
                  </from>
                  <to>
                    <xdr:col>3</xdr:col>
                    <xdr:colOff>342900</xdr:colOff>
                    <xdr:row>49</xdr:row>
                    <xdr:rowOff>257175</xdr:rowOff>
                  </to>
                </anchor>
              </controlPr>
            </control>
          </mc:Choice>
        </mc:AlternateContent>
        <mc:AlternateContent xmlns:mc="http://schemas.openxmlformats.org/markup-compatibility/2006">
          <mc:Choice Requires="x14">
            <control shapeId="1260" r:id="rId125" name="Option Button 236">
              <controlPr defaultSize="0" autoFill="0" autoLine="0" autoPict="0">
                <anchor moveWithCells="1">
                  <from>
                    <xdr:col>4</xdr:col>
                    <xdr:colOff>19050</xdr:colOff>
                    <xdr:row>49</xdr:row>
                    <xdr:rowOff>28575</xdr:rowOff>
                  </from>
                  <to>
                    <xdr:col>4</xdr:col>
                    <xdr:colOff>342900</xdr:colOff>
                    <xdr:row>49</xdr:row>
                    <xdr:rowOff>257175</xdr:rowOff>
                  </to>
                </anchor>
              </controlPr>
            </control>
          </mc:Choice>
        </mc:AlternateContent>
        <mc:AlternateContent xmlns:mc="http://schemas.openxmlformats.org/markup-compatibility/2006">
          <mc:Choice Requires="x14">
            <control shapeId="1261" r:id="rId126" name="Group Box 237">
              <controlPr defaultSize="0" autoFill="0" autoPict="0">
                <anchor moveWithCells="1">
                  <from>
                    <xdr:col>3</xdr:col>
                    <xdr:colOff>9525</xdr:colOff>
                    <xdr:row>48</xdr:row>
                    <xdr:rowOff>752475</xdr:rowOff>
                  </from>
                  <to>
                    <xdr:col>5</xdr:col>
                    <xdr:colOff>0</xdr:colOff>
                    <xdr:row>49</xdr:row>
                    <xdr:rowOff>295275</xdr:rowOff>
                  </to>
                </anchor>
              </controlPr>
            </control>
          </mc:Choice>
        </mc:AlternateContent>
        <mc:AlternateContent xmlns:mc="http://schemas.openxmlformats.org/markup-compatibility/2006">
          <mc:Choice Requires="x14">
            <control shapeId="1262" r:id="rId127" name="Option Button 238">
              <controlPr locked="0" defaultSize="0" autoFill="0" autoLine="0" autoPict="0">
                <anchor moveWithCells="1">
                  <from>
                    <xdr:col>3</xdr:col>
                    <xdr:colOff>19050</xdr:colOff>
                    <xdr:row>50</xdr:row>
                    <xdr:rowOff>19050</xdr:rowOff>
                  </from>
                  <to>
                    <xdr:col>3</xdr:col>
                    <xdr:colOff>342900</xdr:colOff>
                    <xdr:row>50</xdr:row>
                    <xdr:rowOff>247650</xdr:rowOff>
                  </to>
                </anchor>
              </controlPr>
            </control>
          </mc:Choice>
        </mc:AlternateContent>
        <mc:AlternateContent xmlns:mc="http://schemas.openxmlformats.org/markup-compatibility/2006">
          <mc:Choice Requires="x14">
            <control shapeId="1263" r:id="rId128" name="Option Button 239">
              <controlPr defaultSize="0" autoFill="0" autoLine="0" autoPict="0">
                <anchor moveWithCells="1">
                  <from>
                    <xdr:col>4</xdr:col>
                    <xdr:colOff>19050</xdr:colOff>
                    <xdr:row>50</xdr:row>
                    <xdr:rowOff>19050</xdr:rowOff>
                  </from>
                  <to>
                    <xdr:col>4</xdr:col>
                    <xdr:colOff>342900</xdr:colOff>
                    <xdr:row>50</xdr:row>
                    <xdr:rowOff>247650</xdr:rowOff>
                  </to>
                </anchor>
              </controlPr>
            </control>
          </mc:Choice>
        </mc:AlternateContent>
        <mc:AlternateContent xmlns:mc="http://schemas.openxmlformats.org/markup-compatibility/2006">
          <mc:Choice Requires="x14">
            <control shapeId="1264" r:id="rId129" name="Group Box 240">
              <controlPr defaultSize="0" autoFill="0" autoPict="0">
                <anchor moveWithCells="1">
                  <from>
                    <xdr:col>3</xdr:col>
                    <xdr:colOff>9525</xdr:colOff>
                    <xdr:row>49</xdr:row>
                    <xdr:rowOff>923925</xdr:rowOff>
                  </from>
                  <to>
                    <xdr:col>5</xdr:col>
                    <xdr:colOff>0</xdr:colOff>
                    <xdr:row>50</xdr:row>
                    <xdr:rowOff>285750</xdr:rowOff>
                  </to>
                </anchor>
              </controlPr>
            </control>
          </mc:Choice>
        </mc:AlternateContent>
        <mc:AlternateContent xmlns:mc="http://schemas.openxmlformats.org/markup-compatibility/2006">
          <mc:Choice Requires="x14">
            <control shapeId="1265" r:id="rId130" name="Option Button 241">
              <controlPr locked="0" defaultSize="0" autoFill="0" autoLine="0" autoPict="0">
                <anchor moveWithCells="1">
                  <from>
                    <xdr:col>3</xdr:col>
                    <xdr:colOff>19050</xdr:colOff>
                    <xdr:row>51</xdr:row>
                    <xdr:rowOff>28575</xdr:rowOff>
                  </from>
                  <to>
                    <xdr:col>3</xdr:col>
                    <xdr:colOff>342900</xdr:colOff>
                    <xdr:row>51</xdr:row>
                    <xdr:rowOff>257175</xdr:rowOff>
                  </to>
                </anchor>
              </controlPr>
            </control>
          </mc:Choice>
        </mc:AlternateContent>
        <mc:AlternateContent xmlns:mc="http://schemas.openxmlformats.org/markup-compatibility/2006">
          <mc:Choice Requires="x14">
            <control shapeId="1266" r:id="rId131" name="Option Button 242">
              <controlPr defaultSize="0" autoFill="0" autoLine="0" autoPict="0">
                <anchor moveWithCells="1">
                  <from>
                    <xdr:col>4</xdr:col>
                    <xdr:colOff>19050</xdr:colOff>
                    <xdr:row>51</xdr:row>
                    <xdr:rowOff>28575</xdr:rowOff>
                  </from>
                  <to>
                    <xdr:col>4</xdr:col>
                    <xdr:colOff>342900</xdr:colOff>
                    <xdr:row>51</xdr:row>
                    <xdr:rowOff>257175</xdr:rowOff>
                  </to>
                </anchor>
              </controlPr>
            </control>
          </mc:Choice>
        </mc:AlternateContent>
        <mc:AlternateContent xmlns:mc="http://schemas.openxmlformats.org/markup-compatibility/2006">
          <mc:Choice Requires="x14">
            <control shapeId="1267" r:id="rId132" name="Group Box 243">
              <controlPr defaultSize="0" autoFill="0" autoPict="0">
                <anchor moveWithCells="1">
                  <from>
                    <xdr:col>3</xdr:col>
                    <xdr:colOff>9525</xdr:colOff>
                    <xdr:row>50</xdr:row>
                    <xdr:rowOff>1238250</xdr:rowOff>
                  </from>
                  <to>
                    <xdr:col>5</xdr:col>
                    <xdr:colOff>0</xdr:colOff>
                    <xdr:row>51</xdr:row>
                    <xdr:rowOff>295275</xdr:rowOff>
                  </to>
                </anchor>
              </controlPr>
            </control>
          </mc:Choice>
        </mc:AlternateContent>
        <mc:AlternateContent xmlns:mc="http://schemas.openxmlformats.org/markup-compatibility/2006">
          <mc:Choice Requires="x14">
            <control shapeId="1268" r:id="rId133" name="Option Button 244">
              <controlPr locked="0" defaultSize="0" autoFill="0" autoLine="0" autoPict="0">
                <anchor moveWithCells="1">
                  <from>
                    <xdr:col>3</xdr:col>
                    <xdr:colOff>19050</xdr:colOff>
                    <xdr:row>53</xdr:row>
                    <xdr:rowOff>19050</xdr:rowOff>
                  </from>
                  <to>
                    <xdr:col>3</xdr:col>
                    <xdr:colOff>342900</xdr:colOff>
                    <xdr:row>53</xdr:row>
                    <xdr:rowOff>228600</xdr:rowOff>
                  </to>
                </anchor>
              </controlPr>
            </control>
          </mc:Choice>
        </mc:AlternateContent>
        <mc:AlternateContent xmlns:mc="http://schemas.openxmlformats.org/markup-compatibility/2006">
          <mc:Choice Requires="x14">
            <control shapeId="1269" r:id="rId134" name="Option Button 245">
              <controlPr defaultSize="0" autoFill="0" autoLine="0" autoPict="0">
                <anchor moveWithCells="1">
                  <from>
                    <xdr:col>4</xdr:col>
                    <xdr:colOff>19050</xdr:colOff>
                    <xdr:row>53</xdr:row>
                    <xdr:rowOff>19050</xdr:rowOff>
                  </from>
                  <to>
                    <xdr:col>4</xdr:col>
                    <xdr:colOff>342900</xdr:colOff>
                    <xdr:row>53</xdr:row>
                    <xdr:rowOff>228600</xdr:rowOff>
                  </to>
                </anchor>
              </controlPr>
            </control>
          </mc:Choice>
        </mc:AlternateContent>
        <mc:AlternateContent xmlns:mc="http://schemas.openxmlformats.org/markup-compatibility/2006">
          <mc:Choice Requires="x14">
            <control shapeId="1270" r:id="rId135" name="Group Box 246">
              <controlPr defaultSize="0" autoFill="0" autoPict="0">
                <anchor moveWithCells="1">
                  <from>
                    <xdr:col>3</xdr:col>
                    <xdr:colOff>9525</xdr:colOff>
                    <xdr:row>52</xdr:row>
                    <xdr:rowOff>161925</xdr:rowOff>
                  </from>
                  <to>
                    <xdr:col>5</xdr:col>
                    <xdr:colOff>0</xdr:colOff>
                    <xdr:row>53</xdr:row>
                    <xdr:rowOff>285750</xdr:rowOff>
                  </to>
                </anchor>
              </controlPr>
            </control>
          </mc:Choice>
        </mc:AlternateContent>
        <mc:AlternateContent xmlns:mc="http://schemas.openxmlformats.org/markup-compatibility/2006">
          <mc:Choice Requires="x14">
            <control shapeId="1271" r:id="rId136" name="Option Button 247">
              <controlPr locked="0" defaultSize="0" autoFill="0" autoLine="0" autoPict="0">
                <anchor moveWithCells="1">
                  <from>
                    <xdr:col>3</xdr:col>
                    <xdr:colOff>19050</xdr:colOff>
                    <xdr:row>54</xdr:row>
                    <xdr:rowOff>9525</xdr:rowOff>
                  </from>
                  <to>
                    <xdr:col>3</xdr:col>
                    <xdr:colOff>342900</xdr:colOff>
                    <xdr:row>54</xdr:row>
                    <xdr:rowOff>219075</xdr:rowOff>
                  </to>
                </anchor>
              </controlPr>
            </control>
          </mc:Choice>
        </mc:AlternateContent>
        <mc:AlternateContent xmlns:mc="http://schemas.openxmlformats.org/markup-compatibility/2006">
          <mc:Choice Requires="x14">
            <control shapeId="1272" r:id="rId137" name="Option Button 248">
              <controlPr defaultSize="0" autoFill="0" autoLine="0" autoPict="0">
                <anchor moveWithCells="1">
                  <from>
                    <xdr:col>4</xdr:col>
                    <xdr:colOff>19050</xdr:colOff>
                    <xdr:row>54</xdr:row>
                    <xdr:rowOff>9525</xdr:rowOff>
                  </from>
                  <to>
                    <xdr:col>4</xdr:col>
                    <xdr:colOff>342900</xdr:colOff>
                    <xdr:row>54</xdr:row>
                    <xdr:rowOff>219075</xdr:rowOff>
                  </to>
                </anchor>
              </controlPr>
            </control>
          </mc:Choice>
        </mc:AlternateContent>
        <mc:AlternateContent xmlns:mc="http://schemas.openxmlformats.org/markup-compatibility/2006">
          <mc:Choice Requires="x14">
            <control shapeId="1273" r:id="rId138" name="Group Box 249">
              <controlPr defaultSize="0" autoFill="0" autoPict="0">
                <anchor moveWithCells="1">
                  <from>
                    <xdr:col>3</xdr:col>
                    <xdr:colOff>9525</xdr:colOff>
                    <xdr:row>53</xdr:row>
                    <xdr:rowOff>1952625</xdr:rowOff>
                  </from>
                  <to>
                    <xdr:col>5</xdr:col>
                    <xdr:colOff>0</xdr:colOff>
                    <xdr:row>54</xdr:row>
                    <xdr:rowOff>266700</xdr:rowOff>
                  </to>
                </anchor>
              </controlPr>
            </control>
          </mc:Choice>
        </mc:AlternateContent>
        <mc:AlternateContent xmlns:mc="http://schemas.openxmlformats.org/markup-compatibility/2006">
          <mc:Choice Requires="x14">
            <control shapeId="1274" r:id="rId139" name="Option Button 250">
              <controlPr locked="0" defaultSize="0" autoFill="0" autoLine="0" autoPict="0">
                <anchor moveWithCells="1">
                  <from>
                    <xdr:col>3</xdr:col>
                    <xdr:colOff>19050</xdr:colOff>
                    <xdr:row>55</xdr:row>
                    <xdr:rowOff>0</xdr:rowOff>
                  </from>
                  <to>
                    <xdr:col>3</xdr:col>
                    <xdr:colOff>342900</xdr:colOff>
                    <xdr:row>55</xdr:row>
                    <xdr:rowOff>209550</xdr:rowOff>
                  </to>
                </anchor>
              </controlPr>
            </control>
          </mc:Choice>
        </mc:AlternateContent>
        <mc:AlternateContent xmlns:mc="http://schemas.openxmlformats.org/markup-compatibility/2006">
          <mc:Choice Requires="x14">
            <control shapeId="1275" r:id="rId140" name="Option Button 251">
              <controlPr defaultSize="0" autoFill="0" autoLine="0" autoPict="0">
                <anchor moveWithCells="1">
                  <from>
                    <xdr:col>4</xdr:col>
                    <xdr:colOff>19050</xdr:colOff>
                    <xdr:row>55</xdr:row>
                    <xdr:rowOff>0</xdr:rowOff>
                  </from>
                  <to>
                    <xdr:col>4</xdr:col>
                    <xdr:colOff>342900</xdr:colOff>
                    <xdr:row>55</xdr:row>
                    <xdr:rowOff>209550</xdr:rowOff>
                  </to>
                </anchor>
              </controlPr>
            </control>
          </mc:Choice>
        </mc:AlternateContent>
        <mc:AlternateContent xmlns:mc="http://schemas.openxmlformats.org/markup-compatibility/2006">
          <mc:Choice Requires="x14">
            <control shapeId="1276" r:id="rId141" name="Group Box 252">
              <controlPr defaultSize="0" autoFill="0" autoPict="0">
                <anchor moveWithCells="1">
                  <from>
                    <xdr:col>3</xdr:col>
                    <xdr:colOff>9525</xdr:colOff>
                    <xdr:row>54</xdr:row>
                    <xdr:rowOff>428625</xdr:rowOff>
                  </from>
                  <to>
                    <xdr:col>5</xdr:col>
                    <xdr:colOff>0</xdr:colOff>
                    <xdr:row>55</xdr:row>
                    <xdr:rowOff>257175</xdr:rowOff>
                  </to>
                </anchor>
              </controlPr>
            </control>
          </mc:Choice>
        </mc:AlternateContent>
        <mc:AlternateContent xmlns:mc="http://schemas.openxmlformats.org/markup-compatibility/2006">
          <mc:Choice Requires="x14">
            <control shapeId="1277" r:id="rId142" name="Option Button 253">
              <controlPr locked="0" defaultSize="0" autoFill="0" autoLine="0" autoPict="0">
                <anchor moveWithCells="1">
                  <from>
                    <xdr:col>3</xdr:col>
                    <xdr:colOff>19050</xdr:colOff>
                    <xdr:row>56</xdr:row>
                    <xdr:rowOff>9525</xdr:rowOff>
                  </from>
                  <to>
                    <xdr:col>3</xdr:col>
                    <xdr:colOff>342900</xdr:colOff>
                    <xdr:row>56</xdr:row>
                    <xdr:rowOff>219075</xdr:rowOff>
                  </to>
                </anchor>
              </controlPr>
            </control>
          </mc:Choice>
        </mc:AlternateContent>
        <mc:AlternateContent xmlns:mc="http://schemas.openxmlformats.org/markup-compatibility/2006">
          <mc:Choice Requires="x14">
            <control shapeId="1278" r:id="rId143" name="Option Button 254">
              <controlPr defaultSize="0" autoFill="0" autoLine="0" autoPict="0">
                <anchor moveWithCells="1">
                  <from>
                    <xdr:col>4</xdr:col>
                    <xdr:colOff>19050</xdr:colOff>
                    <xdr:row>56</xdr:row>
                    <xdr:rowOff>9525</xdr:rowOff>
                  </from>
                  <to>
                    <xdr:col>4</xdr:col>
                    <xdr:colOff>342900</xdr:colOff>
                    <xdr:row>56</xdr:row>
                    <xdr:rowOff>219075</xdr:rowOff>
                  </to>
                </anchor>
              </controlPr>
            </control>
          </mc:Choice>
        </mc:AlternateContent>
        <mc:AlternateContent xmlns:mc="http://schemas.openxmlformats.org/markup-compatibility/2006">
          <mc:Choice Requires="x14">
            <control shapeId="1279" r:id="rId144" name="Group Box 255">
              <controlPr defaultSize="0" autoFill="0" autoPict="0">
                <anchor moveWithCells="1">
                  <from>
                    <xdr:col>3</xdr:col>
                    <xdr:colOff>9525</xdr:colOff>
                    <xdr:row>55</xdr:row>
                    <xdr:rowOff>647700</xdr:rowOff>
                  </from>
                  <to>
                    <xdr:col>5</xdr:col>
                    <xdr:colOff>0</xdr:colOff>
                    <xdr:row>56</xdr:row>
                    <xdr:rowOff>276225</xdr:rowOff>
                  </to>
                </anchor>
              </controlPr>
            </control>
          </mc:Choice>
        </mc:AlternateContent>
        <mc:AlternateContent xmlns:mc="http://schemas.openxmlformats.org/markup-compatibility/2006">
          <mc:Choice Requires="x14">
            <control shapeId="1280" r:id="rId145" name="Option Button 256">
              <controlPr locked="0" defaultSize="0" autoFill="0" autoLine="0" autoPict="0">
                <anchor moveWithCells="1">
                  <from>
                    <xdr:col>3</xdr:col>
                    <xdr:colOff>19050</xdr:colOff>
                    <xdr:row>57</xdr:row>
                    <xdr:rowOff>9525</xdr:rowOff>
                  </from>
                  <to>
                    <xdr:col>3</xdr:col>
                    <xdr:colOff>342900</xdr:colOff>
                    <xdr:row>57</xdr:row>
                    <xdr:rowOff>219075</xdr:rowOff>
                  </to>
                </anchor>
              </controlPr>
            </control>
          </mc:Choice>
        </mc:AlternateContent>
        <mc:AlternateContent xmlns:mc="http://schemas.openxmlformats.org/markup-compatibility/2006">
          <mc:Choice Requires="x14">
            <control shapeId="1281" r:id="rId146" name="Option Button 257">
              <controlPr defaultSize="0" autoFill="0" autoLine="0" autoPict="0">
                <anchor moveWithCells="1">
                  <from>
                    <xdr:col>4</xdr:col>
                    <xdr:colOff>19050</xdr:colOff>
                    <xdr:row>57</xdr:row>
                    <xdr:rowOff>9525</xdr:rowOff>
                  </from>
                  <to>
                    <xdr:col>4</xdr:col>
                    <xdr:colOff>342900</xdr:colOff>
                    <xdr:row>57</xdr:row>
                    <xdr:rowOff>219075</xdr:rowOff>
                  </to>
                </anchor>
              </controlPr>
            </control>
          </mc:Choice>
        </mc:AlternateContent>
        <mc:AlternateContent xmlns:mc="http://schemas.openxmlformats.org/markup-compatibility/2006">
          <mc:Choice Requires="x14">
            <control shapeId="1282" r:id="rId147" name="Group Box 258">
              <controlPr defaultSize="0" autoFill="0" autoPict="0">
                <anchor moveWithCells="1">
                  <from>
                    <xdr:col>3</xdr:col>
                    <xdr:colOff>9525</xdr:colOff>
                    <xdr:row>56</xdr:row>
                    <xdr:rowOff>2257425</xdr:rowOff>
                  </from>
                  <to>
                    <xdr:col>5</xdr:col>
                    <xdr:colOff>0</xdr:colOff>
                    <xdr:row>57</xdr:row>
                    <xdr:rowOff>285750</xdr:rowOff>
                  </to>
                </anchor>
              </controlPr>
            </control>
          </mc:Choice>
        </mc:AlternateContent>
        <mc:AlternateContent xmlns:mc="http://schemas.openxmlformats.org/markup-compatibility/2006">
          <mc:Choice Requires="x14">
            <control shapeId="1283" r:id="rId148" name="Option Button 259">
              <controlPr locked="0" defaultSize="0" autoFill="0" autoLine="0" autoPict="0">
                <anchor moveWithCells="1">
                  <from>
                    <xdr:col>3</xdr:col>
                    <xdr:colOff>19050</xdr:colOff>
                    <xdr:row>58</xdr:row>
                    <xdr:rowOff>19050</xdr:rowOff>
                  </from>
                  <to>
                    <xdr:col>3</xdr:col>
                    <xdr:colOff>342900</xdr:colOff>
                    <xdr:row>58</xdr:row>
                    <xdr:rowOff>228600</xdr:rowOff>
                  </to>
                </anchor>
              </controlPr>
            </control>
          </mc:Choice>
        </mc:AlternateContent>
        <mc:AlternateContent xmlns:mc="http://schemas.openxmlformats.org/markup-compatibility/2006">
          <mc:Choice Requires="x14">
            <control shapeId="1284" r:id="rId149" name="Option Button 260">
              <controlPr defaultSize="0" autoFill="0" autoLine="0" autoPict="0">
                <anchor moveWithCells="1">
                  <from>
                    <xdr:col>4</xdr:col>
                    <xdr:colOff>19050</xdr:colOff>
                    <xdr:row>58</xdr:row>
                    <xdr:rowOff>19050</xdr:rowOff>
                  </from>
                  <to>
                    <xdr:col>4</xdr:col>
                    <xdr:colOff>342900</xdr:colOff>
                    <xdr:row>58</xdr:row>
                    <xdr:rowOff>228600</xdr:rowOff>
                  </to>
                </anchor>
              </controlPr>
            </control>
          </mc:Choice>
        </mc:AlternateContent>
        <mc:AlternateContent xmlns:mc="http://schemas.openxmlformats.org/markup-compatibility/2006">
          <mc:Choice Requires="x14">
            <control shapeId="1285" r:id="rId150" name="Group Box 261">
              <controlPr defaultSize="0" autoFill="0" autoPict="0">
                <anchor moveWithCells="1">
                  <from>
                    <xdr:col>3</xdr:col>
                    <xdr:colOff>9525</xdr:colOff>
                    <xdr:row>57</xdr:row>
                    <xdr:rowOff>285750</xdr:rowOff>
                  </from>
                  <to>
                    <xdr:col>5</xdr:col>
                    <xdr:colOff>0</xdr:colOff>
                    <xdr:row>58</xdr:row>
                    <xdr:rowOff>285750</xdr:rowOff>
                  </to>
                </anchor>
              </controlPr>
            </control>
          </mc:Choice>
        </mc:AlternateContent>
        <mc:AlternateContent xmlns:mc="http://schemas.openxmlformats.org/markup-compatibility/2006">
          <mc:Choice Requires="x14">
            <control shapeId="1286" r:id="rId151" name="Option Button 262">
              <controlPr locked="0" defaultSize="0" autoFill="0" autoLine="0" autoPict="0">
                <anchor moveWithCells="1">
                  <from>
                    <xdr:col>3</xdr:col>
                    <xdr:colOff>19050</xdr:colOff>
                    <xdr:row>59</xdr:row>
                    <xdr:rowOff>28575</xdr:rowOff>
                  </from>
                  <to>
                    <xdr:col>3</xdr:col>
                    <xdr:colOff>342900</xdr:colOff>
                    <xdr:row>59</xdr:row>
                    <xdr:rowOff>238125</xdr:rowOff>
                  </to>
                </anchor>
              </controlPr>
            </control>
          </mc:Choice>
        </mc:AlternateContent>
        <mc:AlternateContent xmlns:mc="http://schemas.openxmlformats.org/markup-compatibility/2006">
          <mc:Choice Requires="x14">
            <control shapeId="1287" r:id="rId152" name="Option Button 263">
              <controlPr defaultSize="0" autoFill="0" autoLine="0" autoPict="0">
                <anchor moveWithCells="1">
                  <from>
                    <xdr:col>4</xdr:col>
                    <xdr:colOff>19050</xdr:colOff>
                    <xdr:row>59</xdr:row>
                    <xdr:rowOff>28575</xdr:rowOff>
                  </from>
                  <to>
                    <xdr:col>4</xdr:col>
                    <xdr:colOff>342900</xdr:colOff>
                    <xdr:row>59</xdr:row>
                    <xdr:rowOff>238125</xdr:rowOff>
                  </to>
                </anchor>
              </controlPr>
            </control>
          </mc:Choice>
        </mc:AlternateContent>
        <mc:AlternateContent xmlns:mc="http://schemas.openxmlformats.org/markup-compatibility/2006">
          <mc:Choice Requires="x14">
            <control shapeId="1288" r:id="rId153" name="Group Box 264">
              <controlPr defaultSize="0" autoFill="0" autoPict="0">
                <anchor moveWithCells="1">
                  <from>
                    <xdr:col>3</xdr:col>
                    <xdr:colOff>9525</xdr:colOff>
                    <xdr:row>58</xdr:row>
                    <xdr:rowOff>1819275</xdr:rowOff>
                  </from>
                  <to>
                    <xdr:col>5</xdr:col>
                    <xdr:colOff>0</xdr:colOff>
                    <xdr:row>59</xdr:row>
                    <xdr:rowOff>295275</xdr:rowOff>
                  </to>
                </anchor>
              </controlPr>
            </control>
          </mc:Choice>
        </mc:AlternateContent>
        <mc:AlternateContent xmlns:mc="http://schemas.openxmlformats.org/markup-compatibility/2006">
          <mc:Choice Requires="x14">
            <control shapeId="1289" r:id="rId154" name="Option Button 265">
              <controlPr locked="0" defaultSize="0" autoFill="0" autoLine="0" autoPict="0">
                <anchor moveWithCells="1">
                  <from>
                    <xdr:col>3</xdr:col>
                    <xdr:colOff>19050</xdr:colOff>
                    <xdr:row>60</xdr:row>
                    <xdr:rowOff>19050</xdr:rowOff>
                  </from>
                  <to>
                    <xdr:col>3</xdr:col>
                    <xdr:colOff>342900</xdr:colOff>
                    <xdr:row>60</xdr:row>
                    <xdr:rowOff>228600</xdr:rowOff>
                  </to>
                </anchor>
              </controlPr>
            </control>
          </mc:Choice>
        </mc:AlternateContent>
        <mc:AlternateContent xmlns:mc="http://schemas.openxmlformats.org/markup-compatibility/2006">
          <mc:Choice Requires="x14">
            <control shapeId="1290" r:id="rId155" name="Option Button 266">
              <controlPr defaultSize="0" autoFill="0" autoLine="0" autoPict="0">
                <anchor moveWithCells="1">
                  <from>
                    <xdr:col>4</xdr:col>
                    <xdr:colOff>19050</xdr:colOff>
                    <xdr:row>60</xdr:row>
                    <xdr:rowOff>19050</xdr:rowOff>
                  </from>
                  <to>
                    <xdr:col>4</xdr:col>
                    <xdr:colOff>342900</xdr:colOff>
                    <xdr:row>60</xdr:row>
                    <xdr:rowOff>228600</xdr:rowOff>
                  </to>
                </anchor>
              </controlPr>
            </control>
          </mc:Choice>
        </mc:AlternateContent>
        <mc:AlternateContent xmlns:mc="http://schemas.openxmlformats.org/markup-compatibility/2006">
          <mc:Choice Requires="x14">
            <control shapeId="1291" r:id="rId156" name="Group Box 267">
              <controlPr defaultSize="0" autoFill="0" autoPict="0">
                <anchor moveWithCells="1">
                  <from>
                    <xdr:col>3</xdr:col>
                    <xdr:colOff>9525</xdr:colOff>
                    <xdr:row>59</xdr:row>
                    <xdr:rowOff>1343025</xdr:rowOff>
                  </from>
                  <to>
                    <xdr:col>5</xdr:col>
                    <xdr:colOff>0</xdr:colOff>
                    <xdr:row>60</xdr:row>
                    <xdr:rowOff>285750</xdr:rowOff>
                  </to>
                </anchor>
              </controlPr>
            </control>
          </mc:Choice>
        </mc:AlternateContent>
        <mc:AlternateContent xmlns:mc="http://schemas.openxmlformats.org/markup-compatibility/2006">
          <mc:Choice Requires="x14">
            <control shapeId="1292" r:id="rId157" name="Option Button 268">
              <controlPr locked="0" defaultSize="0" autoFill="0" autoLine="0" autoPict="0">
                <anchor moveWithCells="1">
                  <from>
                    <xdr:col>3</xdr:col>
                    <xdr:colOff>19050</xdr:colOff>
                    <xdr:row>61</xdr:row>
                    <xdr:rowOff>28575</xdr:rowOff>
                  </from>
                  <to>
                    <xdr:col>3</xdr:col>
                    <xdr:colOff>342900</xdr:colOff>
                    <xdr:row>61</xdr:row>
                    <xdr:rowOff>238125</xdr:rowOff>
                  </to>
                </anchor>
              </controlPr>
            </control>
          </mc:Choice>
        </mc:AlternateContent>
        <mc:AlternateContent xmlns:mc="http://schemas.openxmlformats.org/markup-compatibility/2006">
          <mc:Choice Requires="x14">
            <control shapeId="1293" r:id="rId158" name="Option Button 269">
              <controlPr defaultSize="0" autoFill="0" autoLine="0" autoPict="0">
                <anchor moveWithCells="1">
                  <from>
                    <xdr:col>4</xdr:col>
                    <xdr:colOff>19050</xdr:colOff>
                    <xdr:row>61</xdr:row>
                    <xdr:rowOff>28575</xdr:rowOff>
                  </from>
                  <to>
                    <xdr:col>4</xdr:col>
                    <xdr:colOff>342900</xdr:colOff>
                    <xdr:row>61</xdr:row>
                    <xdr:rowOff>238125</xdr:rowOff>
                  </to>
                </anchor>
              </controlPr>
            </control>
          </mc:Choice>
        </mc:AlternateContent>
        <mc:AlternateContent xmlns:mc="http://schemas.openxmlformats.org/markup-compatibility/2006">
          <mc:Choice Requires="x14">
            <control shapeId="1294" r:id="rId159" name="Group Box 270">
              <controlPr defaultSize="0" autoFill="0" autoPict="0">
                <anchor moveWithCells="1">
                  <from>
                    <xdr:col>3</xdr:col>
                    <xdr:colOff>9525</xdr:colOff>
                    <xdr:row>60</xdr:row>
                    <xdr:rowOff>2486025</xdr:rowOff>
                  </from>
                  <to>
                    <xdr:col>5</xdr:col>
                    <xdr:colOff>0</xdr:colOff>
                    <xdr:row>61</xdr:row>
                    <xdr:rowOff>295275</xdr:rowOff>
                  </to>
                </anchor>
              </controlPr>
            </control>
          </mc:Choice>
        </mc:AlternateContent>
        <mc:AlternateContent xmlns:mc="http://schemas.openxmlformats.org/markup-compatibility/2006">
          <mc:Choice Requires="x14">
            <control shapeId="1295" r:id="rId160" name="Option Button 271">
              <controlPr locked="0" defaultSize="0" autoFill="0" autoLine="0" autoPict="0">
                <anchor moveWithCells="1">
                  <from>
                    <xdr:col>3</xdr:col>
                    <xdr:colOff>19050</xdr:colOff>
                    <xdr:row>62</xdr:row>
                    <xdr:rowOff>28575</xdr:rowOff>
                  </from>
                  <to>
                    <xdr:col>3</xdr:col>
                    <xdr:colOff>342900</xdr:colOff>
                    <xdr:row>62</xdr:row>
                    <xdr:rowOff>238125</xdr:rowOff>
                  </to>
                </anchor>
              </controlPr>
            </control>
          </mc:Choice>
        </mc:AlternateContent>
        <mc:AlternateContent xmlns:mc="http://schemas.openxmlformats.org/markup-compatibility/2006">
          <mc:Choice Requires="x14">
            <control shapeId="1296" r:id="rId161" name="Option Button 272">
              <controlPr defaultSize="0" autoFill="0" autoLine="0" autoPict="0">
                <anchor moveWithCells="1">
                  <from>
                    <xdr:col>4</xdr:col>
                    <xdr:colOff>19050</xdr:colOff>
                    <xdr:row>62</xdr:row>
                    <xdr:rowOff>28575</xdr:rowOff>
                  </from>
                  <to>
                    <xdr:col>4</xdr:col>
                    <xdr:colOff>342900</xdr:colOff>
                    <xdr:row>62</xdr:row>
                    <xdr:rowOff>238125</xdr:rowOff>
                  </to>
                </anchor>
              </controlPr>
            </control>
          </mc:Choice>
        </mc:AlternateContent>
        <mc:AlternateContent xmlns:mc="http://schemas.openxmlformats.org/markup-compatibility/2006">
          <mc:Choice Requires="x14">
            <control shapeId="1297" r:id="rId162" name="Group Box 273">
              <controlPr defaultSize="0" autoFill="0" autoPict="0">
                <anchor moveWithCells="1">
                  <from>
                    <xdr:col>3</xdr:col>
                    <xdr:colOff>9525</xdr:colOff>
                    <xdr:row>61</xdr:row>
                    <xdr:rowOff>2657475</xdr:rowOff>
                  </from>
                  <to>
                    <xdr:col>5</xdr:col>
                    <xdr:colOff>0</xdr:colOff>
                    <xdr:row>62</xdr:row>
                    <xdr:rowOff>295275</xdr:rowOff>
                  </to>
                </anchor>
              </controlPr>
            </control>
          </mc:Choice>
        </mc:AlternateContent>
        <mc:AlternateContent xmlns:mc="http://schemas.openxmlformats.org/markup-compatibility/2006">
          <mc:Choice Requires="x14">
            <control shapeId="1298" r:id="rId163" name="Option Button 274">
              <controlPr locked="0" defaultSize="0" autoFill="0" autoLine="0" autoPict="0">
                <anchor moveWithCells="1">
                  <from>
                    <xdr:col>3</xdr:col>
                    <xdr:colOff>19050</xdr:colOff>
                    <xdr:row>63</xdr:row>
                    <xdr:rowOff>28575</xdr:rowOff>
                  </from>
                  <to>
                    <xdr:col>3</xdr:col>
                    <xdr:colOff>342900</xdr:colOff>
                    <xdr:row>63</xdr:row>
                    <xdr:rowOff>238125</xdr:rowOff>
                  </to>
                </anchor>
              </controlPr>
            </control>
          </mc:Choice>
        </mc:AlternateContent>
        <mc:AlternateContent xmlns:mc="http://schemas.openxmlformats.org/markup-compatibility/2006">
          <mc:Choice Requires="x14">
            <control shapeId="1299" r:id="rId164" name="Option Button 275">
              <controlPr defaultSize="0" autoFill="0" autoLine="0" autoPict="0">
                <anchor moveWithCells="1">
                  <from>
                    <xdr:col>4</xdr:col>
                    <xdr:colOff>19050</xdr:colOff>
                    <xdr:row>63</xdr:row>
                    <xdr:rowOff>28575</xdr:rowOff>
                  </from>
                  <to>
                    <xdr:col>4</xdr:col>
                    <xdr:colOff>342900</xdr:colOff>
                    <xdr:row>63</xdr:row>
                    <xdr:rowOff>238125</xdr:rowOff>
                  </to>
                </anchor>
              </controlPr>
            </control>
          </mc:Choice>
        </mc:AlternateContent>
        <mc:AlternateContent xmlns:mc="http://schemas.openxmlformats.org/markup-compatibility/2006">
          <mc:Choice Requires="x14">
            <control shapeId="1300" r:id="rId165" name="Group Box 276">
              <controlPr defaultSize="0" autoFill="0" autoPict="0">
                <anchor moveWithCells="1">
                  <from>
                    <xdr:col>3</xdr:col>
                    <xdr:colOff>9525</xdr:colOff>
                    <xdr:row>62</xdr:row>
                    <xdr:rowOff>2124075</xdr:rowOff>
                  </from>
                  <to>
                    <xdr:col>5</xdr:col>
                    <xdr:colOff>0</xdr:colOff>
                    <xdr:row>63</xdr:row>
                    <xdr:rowOff>295275</xdr:rowOff>
                  </to>
                </anchor>
              </controlPr>
            </control>
          </mc:Choice>
        </mc:AlternateContent>
        <mc:AlternateContent xmlns:mc="http://schemas.openxmlformats.org/markup-compatibility/2006">
          <mc:Choice Requires="x14">
            <control shapeId="1301" r:id="rId166" name="Option Button 277">
              <controlPr locked="0" defaultSize="0" autoFill="0" autoLine="0" autoPict="0">
                <anchor moveWithCells="1">
                  <from>
                    <xdr:col>3</xdr:col>
                    <xdr:colOff>19050</xdr:colOff>
                    <xdr:row>64</xdr:row>
                    <xdr:rowOff>28575</xdr:rowOff>
                  </from>
                  <to>
                    <xdr:col>3</xdr:col>
                    <xdr:colOff>342900</xdr:colOff>
                    <xdr:row>64</xdr:row>
                    <xdr:rowOff>238125</xdr:rowOff>
                  </to>
                </anchor>
              </controlPr>
            </control>
          </mc:Choice>
        </mc:AlternateContent>
        <mc:AlternateContent xmlns:mc="http://schemas.openxmlformats.org/markup-compatibility/2006">
          <mc:Choice Requires="x14">
            <control shapeId="1302" r:id="rId167" name="Option Button 278">
              <controlPr defaultSize="0" autoFill="0" autoLine="0" autoPict="0">
                <anchor moveWithCells="1">
                  <from>
                    <xdr:col>4</xdr:col>
                    <xdr:colOff>19050</xdr:colOff>
                    <xdr:row>64</xdr:row>
                    <xdr:rowOff>28575</xdr:rowOff>
                  </from>
                  <to>
                    <xdr:col>4</xdr:col>
                    <xdr:colOff>342900</xdr:colOff>
                    <xdr:row>64</xdr:row>
                    <xdr:rowOff>238125</xdr:rowOff>
                  </to>
                </anchor>
              </controlPr>
            </control>
          </mc:Choice>
        </mc:AlternateContent>
        <mc:AlternateContent xmlns:mc="http://schemas.openxmlformats.org/markup-compatibility/2006">
          <mc:Choice Requires="x14">
            <control shapeId="1303" r:id="rId168" name="Group Box 279">
              <controlPr defaultSize="0" autoFill="0" autoPict="0">
                <anchor moveWithCells="1">
                  <from>
                    <xdr:col>3</xdr:col>
                    <xdr:colOff>9525</xdr:colOff>
                    <xdr:row>63</xdr:row>
                    <xdr:rowOff>295275</xdr:rowOff>
                  </from>
                  <to>
                    <xdr:col>5</xdr:col>
                    <xdr:colOff>0</xdr:colOff>
                    <xdr:row>64</xdr:row>
                    <xdr:rowOff>295275</xdr:rowOff>
                  </to>
                </anchor>
              </controlPr>
            </control>
          </mc:Choice>
        </mc:AlternateContent>
        <mc:AlternateContent xmlns:mc="http://schemas.openxmlformats.org/markup-compatibility/2006">
          <mc:Choice Requires="x14">
            <control shapeId="1304" r:id="rId169" name="Option Button 280">
              <controlPr locked="0" defaultSize="0" autoFill="0" autoLine="0" autoPict="0">
                <anchor moveWithCells="1">
                  <from>
                    <xdr:col>3</xdr:col>
                    <xdr:colOff>19050</xdr:colOff>
                    <xdr:row>65</xdr:row>
                    <xdr:rowOff>47625</xdr:rowOff>
                  </from>
                  <to>
                    <xdr:col>3</xdr:col>
                    <xdr:colOff>342900</xdr:colOff>
                    <xdr:row>65</xdr:row>
                    <xdr:rowOff>257175</xdr:rowOff>
                  </to>
                </anchor>
              </controlPr>
            </control>
          </mc:Choice>
        </mc:AlternateContent>
        <mc:AlternateContent xmlns:mc="http://schemas.openxmlformats.org/markup-compatibility/2006">
          <mc:Choice Requires="x14">
            <control shapeId="1305" r:id="rId170" name="Option Button 281">
              <controlPr defaultSize="0" autoFill="0" autoLine="0" autoPict="0">
                <anchor moveWithCells="1">
                  <from>
                    <xdr:col>4</xdr:col>
                    <xdr:colOff>19050</xdr:colOff>
                    <xdr:row>65</xdr:row>
                    <xdr:rowOff>47625</xdr:rowOff>
                  </from>
                  <to>
                    <xdr:col>4</xdr:col>
                    <xdr:colOff>342900</xdr:colOff>
                    <xdr:row>65</xdr:row>
                    <xdr:rowOff>257175</xdr:rowOff>
                  </to>
                </anchor>
              </controlPr>
            </control>
          </mc:Choice>
        </mc:AlternateContent>
        <mc:AlternateContent xmlns:mc="http://schemas.openxmlformats.org/markup-compatibility/2006">
          <mc:Choice Requires="x14">
            <control shapeId="1306" r:id="rId171" name="Group Box 282">
              <controlPr defaultSize="0" autoFill="0" autoPict="0">
                <anchor moveWithCells="1">
                  <from>
                    <xdr:col>3</xdr:col>
                    <xdr:colOff>9525</xdr:colOff>
                    <xdr:row>65</xdr:row>
                    <xdr:rowOff>9525</xdr:rowOff>
                  </from>
                  <to>
                    <xdr:col>5</xdr:col>
                    <xdr:colOff>0</xdr:colOff>
                    <xdr:row>65</xdr:row>
                    <xdr:rowOff>314325</xdr:rowOff>
                  </to>
                </anchor>
              </controlPr>
            </control>
          </mc:Choice>
        </mc:AlternateContent>
        <mc:AlternateContent xmlns:mc="http://schemas.openxmlformats.org/markup-compatibility/2006">
          <mc:Choice Requires="x14">
            <control shapeId="1307" r:id="rId172" name="Option Button 283">
              <controlPr locked="0" defaultSize="0" autoFill="0" autoLine="0" autoPict="0">
                <anchor moveWithCells="1">
                  <from>
                    <xdr:col>3</xdr:col>
                    <xdr:colOff>19050</xdr:colOff>
                    <xdr:row>66</xdr:row>
                    <xdr:rowOff>47625</xdr:rowOff>
                  </from>
                  <to>
                    <xdr:col>3</xdr:col>
                    <xdr:colOff>342900</xdr:colOff>
                    <xdr:row>66</xdr:row>
                    <xdr:rowOff>257175</xdr:rowOff>
                  </to>
                </anchor>
              </controlPr>
            </control>
          </mc:Choice>
        </mc:AlternateContent>
        <mc:AlternateContent xmlns:mc="http://schemas.openxmlformats.org/markup-compatibility/2006">
          <mc:Choice Requires="x14">
            <control shapeId="1308" r:id="rId173" name="Option Button 284">
              <controlPr defaultSize="0" autoFill="0" autoLine="0" autoPict="0">
                <anchor moveWithCells="1">
                  <from>
                    <xdr:col>4</xdr:col>
                    <xdr:colOff>19050</xdr:colOff>
                    <xdr:row>66</xdr:row>
                    <xdr:rowOff>47625</xdr:rowOff>
                  </from>
                  <to>
                    <xdr:col>4</xdr:col>
                    <xdr:colOff>342900</xdr:colOff>
                    <xdr:row>66</xdr:row>
                    <xdr:rowOff>257175</xdr:rowOff>
                  </to>
                </anchor>
              </controlPr>
            </control>
          </mc:Choice>
        </mc:AlternateContent>
        <mc:AlternateContent xmlns:mc="http://schemas.openxmlformats.org/markup-compatibility/2006">
          <mc:Choice Requires="x14">
            <control shapeId="1309" r:id="rId174" name="Group Box 285">
              <controlPr defaultSize="0" autoFill="0" autoPict="0">
                <anchor moveWithCells="1">
                  <from>
                    <xdr:col>3</xdr:col>
                    <xdr:colOff>9525</xdr:colOff>
                    <xdr:row>66</xdr:row>
                    <xdr:rowOff>9525</xdr:rowOff>
                  </from>
                  <to>
                    <xdr:col>5</xdr:col>
                    <xdr:colOff>0</xdr:colOff>
                    <xdr:row>66</xdr:row>
                    <xdr:rowOff>314325</xdr:rowOff>
                  </to>
                </anchor>
              </controlPr>
            </control>
          </mc:Choice>
        </mc:AlternateContent>
        <mc:AlternateContent xmlns:mc="http://schemas.openxmlformats.org/markup-compatibility/2006">
          <mc:Choice Requires="x14">
            <control shapeId="1310" r:id="rId175" name="Option Button 286">
              <controlPr locked="0" defaultSize="0" autoFill="0" autoLine="0" autoPict="0">
                <anchor moveWithCells="1">
                  <from>
                    <xdr:col>3</xdr:col>
                    <xdr:colOff>19050</xdr:colOff>
                    <xdr:row>67</xdr:row>
                    <xdr:rowOff>47625</xdr:rowOff>
                  </from>
                  <to>
                    <xdr:col>3</xdr:col>
                    <xdr:colOff>342900</xdr:colOff>
                    <xdr:row>67</xdr:row>
                    <xdr:rowOff>257175</xdr:rowOff>
                  </to>
                </anchor>
              </controlPr>
            </control>
          </mc:Choice>
        </mc:AlternateContent>
        <mc:AlternateContent xmlns:mc="http://schemas.openxmlformats.org/markup-compatibility/2006">
          <mc:Choice Requires="x14">
            <control shapeId="1311" r:id="rId176" name="Option Button 287">
              <controlPr defaultSize="0" autoFill="0" autoLine="0" autoPict="0">
                <anchor moveWithCells="1">
                  <from>
                    <xdr:col>4</xdr:col>
                    <xdr:colOff>19050</xdr:colOff>
                    <xdr:row>67</xdr:row>
                    <xdr:rowOff>47625</xdr:rowOff>
                  </from>
                  <to>
                    <xdr:col>4</xdr:col>
                    <xdr:colOff>342900</xdr:colOff>
                    <xdr:row>67</xdr:row>
                    <xdr:rowOff>257175</xdr:rowOff>
                  </to>
                </anchor>
              </controlPr>
            </control>
          </mc:Choice>
        </mc:AlternateContent>
        <mc:AlternateContent xmlns:mc="http://schemas.openxmlformats.org/markup-compatibility/2006">
          <mc:Choice Requires="x14">
            <control shapeId="1312" r:id="rId177" name="Group Box 288">
              <controlPr defaultSize="0" autoFill="0" autoPict="0">
                <anchor moveWithCells="1">
                  <from>
                    <xdr:col>3</xdr:col>
                    <xdr:colOff>9525</xdr:colOff>
                    <xdr:row>67</xdr:row>
                    <xdr:rowOff>9525</xdr:rowOff>
                  </from>
                  <to>
                    <xdr:col>5</xdr:col>
                    <xdr:colOff>0</xdr:colOff>
                    <xdr:row>67</xdr:row>
                    <xdr:rowOff>314325</xdr:rowOff>
                  </to>
                </anchor>
              </controlPr>
            </control>
          </mc:Choice>
        </mc:AlternateContent>
        <mc:AlternateContent xmlns:mc="http://schemas.openxmlformats.org/markup-compatibility/2006">
          <mc:Choice Requires="x14">
            <control shapeId="1313" r:id="rId178" name="Option Button 289">
              <controlPr locked="0" defaultSize="0" autoFill="0" autoLine="0" autoPict="0">
                <anchor moveWithCells="1">
                  <from>
                    <xdr:col>3</xdr:col>
                    <xdr:colOff>19050</xdr:colOff>
                    <xdr:row>69</xdr:row>
                    <xdr:rowOff>28575</xdr:rowOff>
                  </from>
                  <to>
                    <xdr:col>3</xdr:col>
                    <xdr:colOff>323850</xdr:colOff>
                    <xdr:row>69</xdr:row>
                    <xdr:rowOff>247650</xdr:rowOff>
                  </to>
                </anchor>
              </controlPr>
            </control>
          </mc:Choice>
        </mc:AlternateContent>
        <mc:AlternateContent xmlns:mc="http://schemas.openxmlformats.org/markup-compatibility/2006">
          <mc:Choice Requires="x14">
            <control shapeId="1314" r:id="rId179" name="Option Button 290">
              <controlPr defaultSize="0" autoFill="0" autoLine="0" autoPict="0">
                <anchor moveWithCells="1">
                  <from>
                    <xdr:col>4</xdr:col>
                    <xdr:colOff>19050</xdr:colOff>
                    <xdr:row>69</xdr:row>
                    <xdr:rowOff>28575</xdr:rowOff>
                  </from>
                  <to>
                    <xdr:col>4</xdr:col>
                    <xdr:colOff>323850</xdr:colOff>
                    <xdr:row>69</xdr:row>
                    <xdr:rowOff>247650</xdr:rowOff>
                  </to>
                </anchor>
              </controlPr>
            </control>
          </mc:Choice>
        </mc:AlternateContent>
        <mc:AlternateContent xmlns:mc="http://schemas.openxmlformats.org/markup-compatibility/2006">
          <mc:Choice Requires="x14">
            <control shapeId="1315" r:id="rId180" name="Group Box 291">
              <controlPr defaultSize="0" autoFill="0" autoPict="0">
                <anchor moveWithCells="1">
                  <from>
                    <xdr:col>3</xdr:col>
                    <xdr:colOff>9525</xdr:colOff>
                    <xdr:row>68</xdr:row>
                    <xdr:rowOff>171450</xdr:rowOff>
                  </from>
                  <to>
                    <xdr:col>4</xdr:col>
                    <xdr:colOff>533400</xdr:colOff>
                    <xdr:row>69</xdr:row>
                    <xdr:rowOff>285750</xdr:rowOff>
                  </to>
                </anchor>
              </controlPr>
            </control>
          </mc:Choice>
        </mc:AlternateContent>
        <mc:AlternateContent xmlns:mc="http://schemas.openxmlformats.org/markup-compatibility/2006">
          <mc:Choice Requires="x14">
            <control shapeId="1316" r:id="rId181" name="Option Button 292">
              <controlPr locked="0" defaultSize="0" autoFill="0" autoLine="0" autoPict="0">
                <anchor moveWithCells="1">
                  <from>
                    <xdr:col>3</xdr:col>
                    <xdr:colOff>19050</xdr:colOff>
                    <xdr:row>70</xdr:row>
                    <xdr:rowOff>19050</xdr:rowOff>
                  </from>
                  <to>
                    <xdr:col>3</xdr:col>
                    <xdr:colOff>323850</xdr:colOff>
                    <xdr:row>70</xdr:row>
                    <xdr:rowOff>238125</xdr:rowOff>
                  </to>
                </anchor>
              </controlPr>
            </control>
          </mc:Choice>
        </mc:AlternateContent>
        <mc:AlternateContent xmlns:mc="http://schemas.openxmlformats.org/markup-compatibility/2006">
          <mc:Choice Requires="x14">
            <control shapeId="1317" r:id="rId182" name="Option Button 293">
              <controlPr defaultSize="0" autoFill="0" autoLine="0" autoPict="0">
                <anchor moveWithCells="1">
                  <from>
                    <xdr:col>4</xdr:col>
                    <xdr:colOff>19050</xdr:colOff>
                    <xdr:row>70</xdr:row>
                    <xdr:rowOff>19050</xdr:rowOff>
                  </from>
                  <to>
                    <xdr:col>4</xdr:col>
                    <xdr:colOff>323850</xdr:colOff>
                    <xdr:row>70</xdr:row>
                    <xdr:rowOff>238125</xdr:rowOff>
                  </to>
                </anchor>
              </controlPr>
            </control>
          </mc:Choice>
        </mc:AlternateContent>
        <mc:AlternateContent xmlns:mc="http://schemas.openxmlformats.org/markup-compatibility/2006">
          <mc:Choice Requires="x14">
            <control shapeId="1318" r:id="rId183" name="Group Box 294">
              <controlPr defaultSize="0" autoFill="0" autoPict="0">
                <anchor moveWithCells="1">
                  <from>
                    <xdr:col>3</xdr:col>
                    <xdr:colOff>9525</xdr:colOff>
                    <xdr:row>69</xdr:row>
                    <xdr:rowOff>1581150</xdr:rowOff>
                  </from>
                  <to>
                    <xdr:col>4</xdr:col>
                    <xdr:colOff>533400</xdr:colOff>
                    <xdr:row>70</xdr:row>
                    <xdr:rowOff>276225</xdr:rowOff>
                  </to>
                </anchor>
              </controlPr>
            </control>
          </mc:Choice>
        </mc:AlternateContent>
        <mc:AlternateContent xmlns:mc="http://schemas.openxmlformats.org/markup-compatibility/2006">
          <mc:Choice Requires="x14">
            <control shapeId="1319" r:id="rId184" name="Option Button 295">
              <controlPr locked="0" defaultSize="0" autoFill="0" autoLine="0" autoPict="0">
                <anchor moveWithCells="1">
                  <from>
                    <xdr:col>3</xdr:col>
                    <xdr:colOff>19050</xdr:colOff>
                    <xdr:row>71</xdr:row>
                    <xdr:rowOff>28575</xdr:rowOff>
                  </from>
                  <to>
                    <xdr:col>3</xdr:col>
                    <xdr:colOff>323850</xdr:colOff>
                    <xdr:row>71</xdr:row>
                    <xdr:rowOff>247650</xdr:rowOff>
                  </to>
                </anchor>
              </controlPr>
            </control>
          </mc:Choice>
        </mc:AlternateContent>
        <mc:AlternateContent xmlns:mc="http://schemas.openxmlformats.org/markup-compatibility/2006">
          <mc:Choice Requires="x14">
            <control shapeId="1320" r:id="rId185" name="Option Button 296">
              <controlPr defaultSize="0" autoFill="0" autoLine="0" autoPict="0">
                <anchor moveWithCells="1">
                  <from>
                    <xdr:col>4</xdr:col>
                    <xdr:colOff>19050</xdr:colOff>
                    <xdr:row>71</xdr:row>
                    <xdr:rowOff>28575</xdr:rowOff>
                  </from>
                  <to>
                    <xdr:col>4</xdr:col>
                    <xdr:colOff>323850</xdr:colOff>
                    <xdr:row>71</xdr:row>
                    <xdr:rowOff>247650</xdr:rowOff>
                  </to>
                </anchor>
              </controlPr>
            </control>
          </mc:Choice>
        </mc:AlternateContent>
        <mc:AlternateContent xmlns:mc="http://schemas.openxmlformats.org/markup-compatibility/2006">
          <mc:Choice Requires="x14">
            <control shapeId="1321" r:id="rId186" name="Group Box 297">
              <controlPr defaultSize="0" autoFill="0" autoPict="0">
                <anchor moveWithCells="1">
                  <from>
                    <xdr:col>3</xdr:col>
                    <xdr:colOff>9525</xdr:colOff>
                    <xdr:row>70</xdr:row>
                    <xdr:rowOff>2619375</xdr:rowOff>
                  </from>
                  <to>
                    <xdr:col>4</xdr:col>
                    <xdr:colOff>533400</xdr:colOff>
                    <xdr:row>71</xdr:row>
                    <xdr:rowOff>285750</xdr:rowOff>
                  </to>
                </anchor>
              </controlPr>
            </control>
          </mc:Choice>
        </mc:AlternateContent>
        <mc:AlternateContent xmlns:mc="http://schemas.openxmlformats.org/markup-compatibility/2006">
          <mc:Choice Requires="x14">
            <control shapeId="1322" r:id="rId187" name="Option Button 298">
              <controlPr locked="0" defaultSize="0" autoFill="0" autoLine="0" autoPict="0">
                <anchor moveWithCells="1">
                  <from>
                    <xdr:col>3</xdr:col>
                    <xdr:colOff>19050</xdr:colOff>
                    <xdr:row>73</xdr:row>
                    <xdr:rowOff>9525</xdr:rowOff>
                  </from>
                  <to>
                    <xdr:col>3</xdr:col>
                    <xdr:colOff>323850</xdr:colOff>
                    <xdr:row>73</xdr:row>
                    <xdr:rowOff>228600</xdr:rowOff>
                  </to>
                </anchor>
              </controlPr>
            </control>
          </mc:Choice>
        </mc:AlternateContent>
        <mc:AlternateContent xmlns:mc="http://schemas.openxmlformats.org/markup-compatibility/2006">
          <mc:Choice Requires="x14">
            <control shapeId="1323" r:id="rId188" name="Option Button 299">
              <controlPr defaultSize="0" autoFill="0" autoLine="0" autoPict="0">
                <anchor moveWithCells="1">
                  <from>
                    <xdr:col>4</xdr:col>
                    <xdr:colOff>19050</xdr:colOff>
                    <xdr:row>73</xdr:row>
                    <xdr:rowOff>9525</xdr:rowOff>
                  </from>
                  <to>
                    <xdr:col>4</xdr:col>
                    <xdr:colOff>323850</xdr:colOff>
                    <xdr:row>73</xdr:row>
                    <xdr:rowOff>228600</xdr:rowOff>
                  </to>
                </anchor>
              </controlPr>
            </control>
          </mc:Choice>
        </mc:AlternateContent>
        <mc:AlternateContent xmlns:mc="http://schemas.openxmlformats.org/markup-compatibility/2006">
          <mc:Choice Requires="x14">
            <control shapeId="1324" r:id="rId189" name="Group Box 300">
              <controlPr defaultSize="0" autoFill="0" autoPict="0">
                <anchor moveWithCells="1">
                  <from>
                    <xdr:col>3</xdr:col>
                    <xdr:colOff>9525</xdr:colOff>
                    <xdr:row>72</xdr:row>
                    <xdr:rowOff>152400</xdr:rowOff>
                  </from>
                  <to>
                    <xdr:col>4</xdr:col>
                    <xdr:colOff>533400</xdr:colOff>
                    <xdr:row>73</xdr:row>
                    <xdr:rowOff>266700</xdr:rowOff>
                  </to>
                </anchor>
              </controlPr>
            </control>
          </mc:Choice>
        </mc:AlternateContent>
        <mc:AlternateContent xmlns:mc="http://schemas.openxmlformats.org/markup-compatibility/2006">
          <mc:Choice Requires="x14">
            <control shapeId="1325" r:id="rId190" name="Option Button 301">
              <controlPr locked="0" defaultSize="0" autoFill="0" autoLine="0" autoPict="0">
                <anchor moveWithCells="1">
                  <from>
                    <xdr:col>3</xdr:col>
                    <xdr:colOff>19050</xdr:colOff>
                    <xdr:row>74</xdr:row>
                    <xdr:rowOff>9525</xdr:rowOff>
                  </from>
                  <to>
                    <xdr:col>3</xdr:col>
                    <xdr:colOff>323850</xdr:colOff>
                    <xdr:row>74</xdr:row>
                    <xdr:rowOff>228600</xdr:rowOff>
                  </to>
                </anchor>
              </controlPr>
            </control>
          </mc:Choice>
        </mc:AlternateContent>
        <mc:AlternateContent xmlns:mc="http://schemas.openxmlformats.org/markup-compatibility/2006">
          <mc:Choice Requires="x14">
            <control shapeId="1326" r:id="rId191" name="Option Button 302">
              <controlPr defaultSize="0" autoFill="0" autoLine="0" autoPict="0">
                <anchor moveWithCells="1">
                  <from>
                    <xdr:col>4</xdr:col>
                    <xdr:colOff>19050</xdr:colOff>
                    <xdr:row>74</xdr:row>
                    <xdr:rowOff>9525</xdr:rowOff>
                  </from>
                  <to>
                    <xdr:col>4</xdr:col>
                    <xdr:colOff>323850</xdr:colOff>
                    <xdr:row>74</xdr:row>
                    <xdr:rowOff>228600</xdr:rowOff>
                  </to>
                </anchor>
              </controlPr>
            </control>
          </mc:Choice>
        </mc:AlternateContent>
        <mc:AlternateContent xmlns:mc="http://schemas.openxmlformats.org/markup-compatibility/2006">
          <mc:Choice Requires="x14">
            <control shapeId="1327" r:id="rId192" name="Group Box 303">
              <controlPr defaultSize="0" autoFill="0" autoPict="0">
                <anchor moveWithCells="1">
                  <from>
                    <xdr:col>3</xdr:col>
                    <xdr:colOff>9525</xdr:colOff>
                    <xdr:row>73</xdr:row>
                    <xdr:rowOff>733425</xdr:rowOff>
                  </from>
                  <to>
                    <xdr:col>4</xdr:col>
                    <xdr:colOff>533400</xdr:colOff>
                    <xdr:row>74</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B22" sqref="B22"/>
    </sheetView>
  </sheetViews>
  <sheetFormatPr defaultRowHeight="14.25" x14ac:dyDescent="0.2"/>
  <cols>
    <col min="1" max="1" width="51.125" customWidth="1"/>
    <col min="2" max="2" width="14.375" customWidth="1"/>
    <col min="3" max="3" width="10.25" bestFit="1" customWidth="1"/>
    <col min="5" max="5" width="10" bestFit="1" customWidth="1"/>
  </cols>
  <sheetData>
    <row r="1" spans="1:6" x14ac:dyDescent="0.2">
      <c r="A1" t="s">
        <v>142</v>
      </c>
      <c r="B1" t="s">
        <v>141</v>
      </c>
      <c r="C1" t="s">
        <v>140</v>
      </c>
      <c r="D1" t="s">
        <v>139</v>
      </c>
      <c r="E1" t="s">
        <v>148</v>
      </c>
      <c r="F1" t="s">
        <v>151</v>
      </c>
    </row>
    <row r="2" spans="1:6" x14ac:dyDescent="0.2">
      <c r="A2" t="s">
        <v>160</v>
      </c>
      <c r="B2">
        <f t="shared" ref="B2:B8" si="0">C2/D2*100</f>
        <v>6.25</v>
      </c>
      <c r="C2">
        <f>SUM('2. DPIA Vragen Lijst'!M5:M22)</f>
        <v>1</v>
      </c>
      <c r="D2">
        <v>16</v>
      </c>
      <c r="E2">
        <f>IF(AVERAGE('2. DPIA Vragen Lijst'!G11:G22,'2. DPIA Vragen Lijst'!G5:G9)=0,"",AVERAGE('2. DPIA Vragen Lijst'!G11:G22,'2. DPIA Vragen Lijst'!G5:G9))</f>
        <v>1.6666666666666667</v>
      </c>
      <c r="F2">
        <f>IF(AVERAGE('2. DPIA Vragen Lijst'!H11:H22,'2. DPIA Vragen Lijst'!H5:H9)=0,"",AVERAGE('2. DPIA Vragen Lijst'!H11:H22,'2. DPIA Vragen Lijst'!H5:H9))</f>
        <v>1.2222222222222223</v>
      </c>
    </row>
    <row r="3" spans="1:6" x14ac:dyDescent="0.2">
      <c r="A3" t="s">
        <v>152</v>
      </c>
      <c r="B3">
        <f t="shared" si="0"/>
        <v>0</v>
      </c>
      <c r="C3">
        <f>SUM('2. DPIA Vragen Lijst'!M24:M34)</f>
        <v>0</v>
      </c>
      <c r="D3">
        <v>10</v>
      </c>
      <c r="E3" t="str">
        <f>IF(AVERAGE('2. DPIA Vragen Lijst'!G24:G34)=0,"",AVERAGE('2. DPIA Vragen Lijst'!G24:G34))</f>
        <v/>
      </c>
      <c r="F3" t="str">
        <f>IF(AVERAGE('2. DPIA Vragen Lijst'!H24:H34)=0,"",AVERAGE('2. DPIA Vragen Lijst'!H24:H34))</f>
        <v/>
      </c>
    </row>
    <row r="4" spans="1:6" x14ac:dyDescent="0.2">
      <c r="A4" t="s">
        <v>154</v>
      </c>
      <c r="B4">
        <f t="shared" si="0"/>
        <v>0</v>
      </c>
      <c r="C4">
        <f>SUM('2. DPIA Vragen Lijst'!M36:M40)</f>
        <v>0</v>
      </c>
      <c r="D4">
        <v>5</v>
      </c>
      <c r="F4" t="str">
        <f>IF(AVERAGE('2. DPIA Vragen Lijst'!H36:H40)=0,"",AVERAGE('2. DPIA Vragen Lijst'!H36:H40))</f>
        <v/>
      </c>
    </row>
    <row r="5" spans="1:6" x14ac:dyDescent="0.2">
      <c r="A5" t="s">
        <v>157</v>
      </c>
      <c r="B5">
        <f t="shared" si="0"/>
        <v>0</v>
      </c>
      <c r="C5">
        <f>SUM('2. DPIA Vragen Lijst'!M42:M52)</f>
        <v>0</v>
      </c>
      <c r="D5">
        <v>10</v>
      </c>
      <c r="E5" t="str">
        <f>IF(AVERAGE('2. DPIA Vragen Lijst'!G42:G52)=0,"",AVERAGE('2. DPIA Vragen Lijst'!G42:G52))</f>
        <v/>
      </c>
      <c r="F5" t="str">
        <f>IF(AVERAGE('2. DPIA Vragen Lijst'!H42:H52)=0,"",AVERAGE('2. DPIA Vragen Lijst'!H42:H52))</f>
        <v/>
      </c>
    </row>
    <row r="6" spans="1:6" x14ac:dyDescent="0.2">
      <c r="A6" t="s">
        <v>156</v>
      </c>
      <c r="B6">
        <f t="shared" si="0"/>
        <v>0</v>
      </c>
      <c r="C6">
        <f>SUM('2. DPIA Vragen Lijst'!M54:M68)</f>
        <v>0</v>
      </c>
      <c r="D6">
        <v>11</v>
      </c>
      <c r="E6">
        <f>IF(AVERAGE('2. DPIA Vragen Lijst'!G54:G68)=0,"",AVERAGE('2. DPIA Vragen Lijst'!G54:G68))</f>
        <v>0.66666666666666663</v>
      </c>
      <c r="F6">
        <f>IF(AVERAGE('2. DPIA Vragen Lijst'!H54:H68)=0,"",AVERAGE('2. DPIA Vragen Lijst'!H54:H68))</f>
        <v>0.16666666666666666</v>
      </c>
    </row>
    <row r="7" spans="1:6" x14ac:dyDescent="0.2">
      <c r="A7" t="s">
        <v>146</v>
      </c>
      <c r="B7">
        <f t="shared" si="0"/>
        <v>0</v>
      </c>
      <c r="C7">
        <f>SUM('2. DPIA Vragen Lijst'!M70:M72)</f>
        <v>0</v>
      </c>
      <c r="D7">
        <v>3</v>
      </c>
      <c r="F7" t="str">
        <f>IF(AVERAGE('2. DPIA Vragen Lijst'!H70:H72)=0,"",AVERAGE('2. DPIA Vragen Lijst'!H70:H72))</f>
        <v/>
      </c>
    </row>
    <row r="8" spans="1:6" x14ac:dyDescent="0.2">
      <c r="A8" t="s">
        <v>137</v>
      </c>
      <c r="B8">
        <f t="shared" si="0"/>
        <v>50</v>
      </c>
      <c r="C8">
        <f>SUM('2. DPIA Vragen Lijst'!M74:M75)</f>
        <v>1</v>
      </c>
      <c r="D8">
        <v>2</v>
      </c>
      <c r="F8">
        <f>IF(AVERAGE('2. DPIA Vragen Lijst'!H74:H75)=0,"",AVERAGE('2. DPIA Vragen Lijst'!H74:H75))</f>
        <v>1</v>
      </c>
    </row>
    <row r="11" spans="1:6" x14ac:dyDescent="0.2">
      <c r="A11" t="s">
        <v>149</v>
      </c>
      <c r="B11" t="s">
        <v>148</v>
      </c>
      <c r="C11" t="s">
        <v>151</v>
      </c>
      <c r="D11" t="s">
        <v>63</v>
      </c>
    </row>
    <row r="12" spans="1:6" x14ac:dyDescent="0.2">
      <c r="A12" t="s">
        <v>150</v>
      </c>
      <c r="B12">
        <f>AVERAGE(E2:E8)</f>
        <v>1.1666666666666667</v>
      </c>
      <c r="C12">
        <f>AVERAGE(F2:F8)</f>
        <v>0.79629629629629639</v>
      </c>
      <c r="D12">
        <f>B12*C12</f>
        <v>0.92901234567901247</v>
      </c>
    </row>
    <row r="18" spans="1:2" ht="15" x14ac:dyDescent="0.25">
      <c r="A18" s="29" t="s">
        <v>194</v>
      </c>
      <c r="B18" s="26"/>
    </row>
    <row r="19" spans="1:2" ht="15" x14ac:dyDescent="0.25">
      <c r="A19" s="26" t="s">
        <v>192</v>
      </c>
      <c r="B19" s="28" t="e">
        <f>#REF!</f>
        <v>#REF!</v>
      </c>
    </row>
    <row r="20" spans="1:2" ht="15" x14ac:dyDescent="0.25">
      <c r="A20" s="26" t="s">
        <v>191</v>
      </c>
      <c r="B20" s="28" t="e">
        <f>#REF!</f>
        <v>#REF!</v>
      </c>
    </row>
    <row r="21" spans="1:2" ht="15" x14ac:dyDescent="0.25">
      <c r="A21" s="26" t="s">
        <v>193</v>
      </c>
      <c r="B21" s="28" t="e">
        <f>#REF!</f>
        <v>#REF!</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Dashboard</vt:lpstr>
      <vt:lpstr>2. DPIA Vragen Lijst</vt:lpstr>
      <vt:lpstr>Data</vt:lpstr>
    </vt:vector>
  </TitlesOfParts>
  <Company>Rivas Zorggroep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 Nijskens</dc:creator>
  <cp:lastModifiedBy>Boumans, (Iris)</cp:lastModifiedBy>
  <cp:lastPrinted>2018-06-29T08:37:27Z</cp:lastPrinted>
  <dcterms:created xsi:type="dcterms:W3CDTF">2015-04-23T08:01:17Z</dcterms:created>
  <dcterms:modified xsi:type="dcterms:W3CDTF">2021-03-03T13:30:23Z</dcterms:modified>
</cp:coreProperties>
</file>